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activeTab="1"/>
  </bookViews>
  <sheets>
    <sheet name="汇总表" sheetId="78" r:id="rId1"/>
    <sheet name="小时值" sheetId="77" r:id="rId2"/>
  </sheets>
  <definedNames>
    <definedName name="_xlnm._FilterDatabase" localSheetId="0" hidden="1">汇总表!$A$5:$N$14</definedName>
    <definedName name="_xlnm._FilterDatabase" localSheetId="1" hidden="1">小时值!$G$1:$G$708</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<sst xmlns="http://schemas.openxmlformats.org/spreadsheetml/2006/main" count="1702" uniqueCount="774">
  <si>
    <r>
      <rPr>
        <sz val="16"/>
        <color rgb="FF000000"/>
        <rFont val="黑体"/>
        <charset val="134"/>
      </rPr>
      <t>2024年</t>
    </r>
    <r>
      <rPr>
        <u/>
        <sz val="16"/>
        <color rgb="FF000000"/>
        <rFont val="黑体"/>
        <charset val="134"/>
      </rPr>
      <t>9月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</si>
  <si>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</si>
  <si>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2024.9.30</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</si>
  <si>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</si>
  <si>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</si>
  <si>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</si>
  <si>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</si>
  <si>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</si>
  <si>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</si>
  <si>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</si>
  <si>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</si>
  <si>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</si>
  <si>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</si>
  <si>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</si>
  <si>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</si>
  <si>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</si>
  <si>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</si>
  <si>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</si>
  <si>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</si>
  <si>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</si>
  <si>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</si>
  <si>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</si>
  <si>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</si>
  <si>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</si>
  <si>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</si>
  <si>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</si>
  <si>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</si>
  <si>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</si>
  <si>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</si>
  <si>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</si>
  <si>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</si>
  <si>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</si>
  <si>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</si>
  <si>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</si>
  <si>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</si>
  <si>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</si>
  <si>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</si>
  <si>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</si>
  <si>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</si>
  <si>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</si>
  <si>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</si>
  <si>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</si>
  <si>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红寺堡</t>
  </si>
  <si>
    <t>2024年10月01日  00时</t>
  </si>
  <si>
    <t>2024年10月01日  01时</t>
  </si>
  <si>
    <t>2024年10月01日  02时</t>
  </si>
  <si>
    <t>2024年10月01日  03时</t>
  </si>
  <si>
    <t>2024年10月01日  04时</t>
  </si>
  <si>
    <t>2024年10月01日  05时</t>
  </si>
  <si>
    <t>2024年10月01日  06时</t>
  </si>
  <si>
    <t>2024年10月01日  07时</t>
  </si>
  <si>
    <t>2024年10月01日  08时</t>
  </si>
  <si>
    <t>2024年10月01日  09时</t>
  </si>
  <si>
    <t>2024年10月01日  10时</t>
  </si>
  <si>
    <t>2024年10月01日  11时</t>
  </si>
  <si>
    <t>2024年10月01日  12时</t>
  </si>
  <si>
    <t>2024年10月01日  13时</t>
  </si>
  <si>
    <t>2024年10月01日  14时</t>
  </si>
  <si>
    <t>2024年10月01日  15时</t>
  </si>
  <si>
    <t>2024年10月01日  16时</t>
  </si>
  <si>
    <t>2024年10月01日  17时</t>
  </si>
  <si>
    <t>2024年10月01日  18时</t>
  </si>
  <si>
    <t>2024年10月01日  19时</t>
  </si>
  <si>
    <t>2024年10月01日  20时</t>
  </si>
  <si>
    <t>2024年10月01日  21时</t>
  </si>
  <si>
    <t>2024年10月01日  22时</t>
  </si>
  <si>
    <t>2024年10月01日  23时</t>
  </si>
  <si>
    <t>2024年10月02日  00时</t>
  </si>
  <si>
    <t>2024年10月02日  01时</t>
  </si>
  <si>
    <t>2024年10月02日  02时</t>
  </si>
  <si>
    <t>2024年10月02日  03时</t>
  </si>
  <si>
    <t>2024年10月02日  04时</t>
  </si>
  <si>
    <t>2024年10月02日  05时</t>
  </si>
  <si>
    <t>2024年10月02日  06时</t>
  </si>
  <si>
    <t>2024年10月02日  07时</t>
  </si>
  <si>
    <t>2024年10月02日  08时</t>
  </si>
  <si>
    <t>2024年10月02日  09时</t>
  </si>
  <si>
    <t>2024年10月02日  10时</t>
  </si>
  <si>
    <t>2024年10月02日  11时</t>
  </si>
  <si>
    <t>2024年10月02日  12时</t>
  </si>
  <si>
    <t>2024年10月02日  13时</t>
  </si>
  <si>
    <t>2024年10月02日  14时</t>
  </si>
  <si>
    <t>2024年10月02日  15时</t>
  </si>
  <si>
    <t>2024年10月02日  16时</t>
  </si>
  <si>
    <t>2024年10月02日  17时</t>
  </si>
  <si>
    <t>2024年10月02日  18时</t>
  </si>
  <si>
    <t>2024年10月02日  19时</t>
  </si>
  <si>
    <t>2024年10月02日  20时</t>
  </si>
  <si>
    <t>2024年10月02日  21时</t>
  </si>
  <si>
    <t>2024年10月02日  22时</t>
  </si>
  <si>
    <t>2024年10月02日  23时</t>
  </si>
  <si>
    <t>2024年10月03日  00时</t>
  </si>
  <si>
    <t>2024年10月03日  01时</t>
  </si>
  <si>
    <t>2024年10月03日  02时</t>
  </si>
  <si>
    <t>2024年10月03日  03时</t>
  </si>
  <si>
    <t>2024年10月03日  04时</t>
  </si>
  <si>
    <t>2024年10月03日  05时</t>
  </si>
  <si>
    <t>2024年10月03日  06时</t>
  </si>
  <si>
    <t>2024年10月03日  07时</t>
  </si>
  <si>
    <t>2024年10月03日  08时</t>
  </si>
  <si>
    <t>2024年10月03日  09时</t>
  </si>
  <si>
    <t>2024年10月03日  10时</t>
  </si>
  <si>
    <t>2024年10月03日  11时</t>
  </si>
  <si>
    <t>2024年10月03日  12时</t>
  </si>
  <si>
    <t>2024年10月03日  13时</t>
  </si>
  <si>
    <t>2024年10月03日  14时</t>
  </si>
  <si>
    <t>2024年10月03日  15时</t>
  </si>
  <si>
    <t>2024年10月03日  16时</t>
  </si>
  <si>
    <t>2024年10月03日  17时</t>
  </si>
  <si>
    <t>2024年10月03日  18时</t>
  </si>
  <si>
    <t>2024年10月03日  19时</t>
  </si>
  <si>
    <t>2024年10月03日  20时</t>
  </si>
  <si>
    <t>2024年10月03日  21时</t>
  </si>
  <si>
    <t>2024年10月03日  22时</t>
  </si>
  <si>
    <t>2024年10月03日  23时</t>
  </si>
  <si>
    <t>2024年10月04日  00时</t>
  </si>
  <si>
    <t>2024年10月04日  01时</t>
  </si>
  <si>
    <t>2024年10月04日  02时</t>
  </si>
  <si>
    <t>2024年10月04日  03时</t>
  </si>
  <si>
    <t>2024年10月04日  04时</t>
  </si>
  <si>
    <t>2024年10月04日  05时</t>
  </si>
  <si>
    <t>2024年10月04日  06时</t>
  </si>
  <si>
    <t>2024年10月04日  07时</t>
  </si>
  <si>
    <t>2024年10月04日  08时</t>
  </si>
  <si>
    <t>2024年10月04日  09时</t>
  </si>
  <si>
    <t>2024年10月04日  10时</t>
  </si>
  <si>
    <t>2024年10月04日  11时</t>
  </si>
  <si>
    <t>2024年10月04日  12时</t>
  </si>
  <si>
    <t>2024年10月04日  13时</t>
  </si>
  <si>
    <t>2024年10月04日  14时</t>
  </si>
  <si>
    <t>2024年10月04日  15时</t>
  </si>
  <si>
    <t>2024年10月04日  16时</t>
  </si>
  <si>
    <t>2024年10月04日  17时</t>
  </si>
  <si>
    <t>2024年10月04日  18时</t>
  </si>
  <si>
    <t>2024年10月04日  19时</t>
  </si>
  <si>
    <t>2024年10月04日  20时</t>
  </si>
  <si>
    <t>2024年10月04日  21时</t>
  </si>
  <si>
    <t>2024年10月04日  22时</t>
  </si>
  <si>
    <t>2024年10月04日  23时</t>
  </si>
  <si>
    <t>2024年10月05日  00时</t>
  </si>
  <si>
    <t>2024年10月05日  01时</t>
  </si>
  <si>
    <t>2024年10月05日  02时</t>
  </si>
  <si>
    <t>2024年10月05日  03时</t>
  </si>
  <si>
    <t>2024年10月05日  04时</t>
  </si>
  <si>
    <t>2024年10月05日  05时</t>
  </si>
  <si>
    <t>2024年10月05日  06时</t>
  </si>
  <si>
    <t>2024年10月05日  07时</t>
  </si>
  <si>
    <t>2024年10月05日  08时</t>
  </si>
  <si>
    <t>2024年10月05日  09时</t>
  </si>
  <si>
    <t>2024年10月05日  10时</t>
  </si>
  <si>
    <t>2024年10月05日  11时</t>
  </si>
  <si>
    <t>2024年10月05日  12时</t>
  </si>
  <si>
    <t>2024年10月05日  13时</t>
  </si>
  <si>
    <t>2024年10月05日  14时</t>
  </si>
  <si>
    <t>2024年10月05日  15时</t>
  </si>
  <si>
    <t>2024年10月05日  16时</t>
  </si>
  <si>
    <t>2024年10月05日  17时</t>
  </si>
  <si>
    <t>2024年10月05日  18时</t>
  </si>
  <si>
    <t>2024年10月05日  19时</t>
  </si>
  <si>
    <t>2024年10月05日  20时</t>
  </si>
  <si>
    <t>2024年10月05日  21时</t>
  </si>
  <si>
    <t>2024年10月05日  22时</t>
  </si>
  <si>
    <t>2024年10月05日  23时</t>
  </si>
  <si>
    <t>2024年10月06日  00时</t>
  </si>
  <si>
    <t>2024年10月06日  01时</t>
  </si>
  <si>
    <t>2024年10月06日  02时</t>
  </si>
  <si>
    <t>2024年10月06日  03时</t>
  </si>
  <si>
    <t>2024年10月06日  04时</t>
  </si>
  <si>
    <t>2024年10月06日  05时</t>
  </si>
  <si>
    <t>2024年10月06日  06时</t>
  </si>
  <si>
    <t>2024年10月06日  07时</t>
  </si>
  <si>
    <t>2024年10月06日  08时</t>
  </si>
  <si>
    <t>2024年10月06日  09时</t>
  </si>
  <si>
    <t>2024年10月06日  10时</t>
  </si>
  <si>
    <t>2024年10月06日  11时</t>
  </si>
  <si>
    <t>2024年10月06日  12时</t>
  </si>
  <si>
    <t>2024年10月06日  13时</t>
  </si>
  <si>
    <t>2024年10月06日  14时</t>
  </si>
  <si>
    <t>2024年10月06日  15时</t>
  </si>
  <si>
    <t>2024年10月06日  16时</t>
  </si>
  <si>
    <t>2024年10月06日  17时</t>
  </si>
  <si>
    <t>2024年10月06日  18时</t>
  </si>
  <si>
    <t>2024年10月06日  19时</t>
  </si>
  <si>
    <t>2024年10月06日  20时</t>
  </si>
  <si>
    <t>2024年10月06日  21时</t>
  </si>
  <si>
    <t>2024年10月06日  22时</t>
  </si>
  <si>
    <t>2024年10月06日  23时</t>
  </si>
  <si>
    <t>2024年10月07日  00时</t>
  </si>
  <si>
    <t>2024年10月07日  01时</t>
  </si>
  <si>
    <t>2024年10月07日  02时</t>
  </si>
  <si>
    <t>2024年10月07日  03时</t>
  </si>
  <si>
    <t>2024年10月07日  04时</t>
  </si>
  <si>
    <t>2024年10月07日  05时</t>
  </si>
  <si>
    <t>2024年10月07日  06时</t>
  </si>
  <si>
    <t>2024年10月07日  07时</t>
  </si>
  <si>
    <t>2024年10月07日  08时</t>
  </si>
  <si>
    <t>2024年10月07日  09时</t>
  </si>
  <si>
    <t>2024年10月07日  10时</t>
  </si>
  <si>
    <t>2024年10月07日  11时</t>
  </si>
  <si>
    <t>2024年10月07日  12时</t>
  </si>
  <si>
    <t>2024年10月07日  13时</t>
  </si>
  <si>
    <t>2024年10月07日  14时</t>
  </si>
  <si>
    <t>2024年10月07日  15时</t>
  </si>
  <si>
    <t>2024年10月07日  16时</t>
  </si>
  <si>
    <t>2024年10月07日  17时</t>
  </si>
  <si>
    <t>2024年10月07日  18时</t>
  </si>
  <si>
    <t>2024年10月07日  19时</t>
  </si>
  <si>
    <t>2024年10月07日  20时</t>
  </si>
  <si>
    <t>2024年10月07日  21时</t>
  </si>
  <si>
    <t>2024年10月07日  22时</t>
  </si>
  <si>
    <t>2024年10月07日  23时</t>
  </si>
  <si>
    <t>2024年10月08日  00时</t>
  </si>
  <si>
    <t>2024年10月08日  01时</t>
  </si>
  <si>
    <t>2024年10月08日  02时</t>
  </si>
  <si>
    <t>2024年10月08日  03时</t>
  </si>
  <si>
    <t>2024年10月08日  04时</t>
  </si>
  <si>
    <t>2024年10月08日  05时</t>
  </si>
  <si>
    <t>2024年10月08日  06时</t>
  </si>
  <si>
    <t>2024年10月08日  07时</t>
  </si>
  <si>
    <t>2024年10月08日  08时</t>
  </si>
  <si>
    <t>2024年10月08日  09时</t>
  </si>
  <si>
    <t>2024年10月08日  10时</t>
  </si>
  <si>
    <t>2024年10月08日  11时</t>
  </si>
  <si>
    <t>2024年10月08日  12时</t>
  </si>
  <si>
    <t>2024年10月08日  13时</t>
  </si>
  <si>
    <t>2024年10月08日  14时</t>
  </si>
  <si>
    <t>2024年10月08日  15时</t>
  </si>
  <si>
    <t>2024年10月08日  16时</t>
  </si>
  <si>
    <t>2024年10月08日  17时</t>
  </si>
  <si>
    <t>2024年10月08日  18时</t>
  </si>
  <si>
    <t>2024年10月08日  19时</t>
  </si>
  <si>
    <t>2024年10月08日  20时</t>
  </si>
  <si>
    <t>2024年10月08日  21时</t>
  </si>
  <si>
    <t>2024年10月08日  22时</t>
  </si>
  <si>
    <t>2024年10月08日  23时</t>
  </si>
  <si>
    <t>2024年10月09日  00时</t>
  </si>
  <si>
    <t>2024年10月09日  01时</t>
  </si>
  <si>
    <t>2024年10月09日  02时</t>
  </si>
  <si>
    <t>2024年10月09日  03时</t>
  </si>
  <si>
    <t>2024年10月09日  04时</t>
  </si>
  <si>
    <t>2024年10月09日  05时</t>
  </si>
  <si>
    <t>2024年10月09日  06时</t>
  </si>
  <si>
    <t>2024年10月09日  07时</t>
  </si>
  <si>
    <t>2024年10月09日  08时</t>
  </si>
  <si>
    <t>2024年10月09日  09时</t>
  </si>
  <si>
    <t>2024年10月09日  10时</t>
  </si>
  <si>
    <t>2024年10月09日  11时</t>
  </si>
  <si>
    <t>2024年10月09日  12时</t>
  </si>
  <si>
    <t>2024年10月09日  13时</t>
  </si>
  <si>
    <t>2024年10月09日  14时</t>
  </si>
  <si>
    <t>2024年10月09日  15时</t>
  </si>
  <si>
    <t>2024年10月09日  16时</t>
  </si>
  <si>
    <t>2024年10月09日  17时</t>
  </si>
  <si>
    <t>2024年10月09日  18时</t>
  </si>
  <si>
    <t>2024年10月09日  19时</t>
  </si>
  <si>
    <t>2024年10月09日  20时</t>
  </si>
  <si>
    <t>2024年10月09日  21时</t>
  </si>
  <si>
    <t>2024年10月09日  22时</t>
  </si>
  <si>
    <t>2024年10月09日  23时</t>
  </si>
  <si>
    <t>2024年10月10日  00时</t>
  </si>
  <si>
    <t>2024年10月10日  01时</t>
  </si>
  <si>
    <t>2024年10月10日  02时</t>
  </si>
  <si>
    <t>2024年10月10日  03时</t>
  </si>
  <si>
    <t>2024年10月10日  04时</t>
  </si>
  <si>
    <t>2024年10月10日  05时</t>
  </si>
  <si>
    <t>2024年10月10日  06时</t>
  </si>
  <si>
    <t>2024年10月10日  07时</t>
  </si>
  <si>
    <t>2024年10月10日  08时</t>
  </si>
  <si>
    <t>2024年10月10日  09时</t>
  </si>
  <si>
    <t>2024年10月10日  10时</t>
  </si>
  <si>
    <t>2024年10月10日  11时</t>
  </si>
  <si>
    <t>2024年10月10日  12时</t>
  </si>
  <si>
    <t>2024年10月10日  13时</t>
  </si>
  <si>
    <t>2024年10月10日  14时</t>
  </si>
  <si>
    <t>2024年10月10日  15时</t>
  </si>
  <si>
    <t>2024年10月10日  16时</t>
  </si>
  <si>
    <t>2024年10月10日  17时</t>
  </si>
  <si>
    <t>2024年10月10日  18时</t>
  </si>
  <si>
    <t>2024年10月10日  19时</t>
  </si>
  <si>
    <t>2024年10月10日  20时</t>
  </si>
  <si>
    <t>2024年10月10日  21时</t>
  </si>
  <si>
    <t>2024年10月10日  22时</t>
  </si>
  <si>
    <t>2024年10月10日  23时</t>
  </si>
  <si>
    <t>2024年10月11日  00时</t>
  </si>
  <si>
    <t>2024年10月11日  01时</t>
  </si>
  <si>
    <t>2024年10月11日  02时</t>
  </si>
  <si>
    <t>2024年10月11日  03时</t>
  </si>
  <si>
    <t>2024年10月11日  04时</t>
  </si>
  <si>
    <t>2024年10月11日  05时</t>
  </si>
  <si>
    <t>2024年10月11日  06时</t>
  </si>
  <si>
    <t>2024年10月11日  07时</t>
  </si>
  <si>
    <t>2024年10月11日  08时</t>
  </si>
  <si>
    <t>2024年10月11日  09时</t>
  </si>
  <si>
    <t>2024年10月11日  10时</t>
  </si>
  <si>
    <t>2024年10月11日  11时</t>
  </si>
  <si>
    <t>2024年10月11日  12时</t>
  </si>
  <si>
    <t>2024年10月11日  13时</t>
  </si>
  <si>
    <t>2024年10月11日  14时</t>
  </si>
  <si>
    <t>2024年10月11日  15时</t>
  </si>
  <si>
    <t>2024年10月11日  16时</t>
  </si>
  <si>
    <t>2024年10月11日  17时</t>
  </si>
  <si>
    <t>2024年10月11日  18时</t>
  </si>
  <si>
    <t>2024年10月11日  19时</t>
  </si>
  <si>
    <t>2024年10月11日  20时</t>
  </si>
  <si>
    <t>2024年10月11日  21时</t>
  </si>
  <si>
    <t>2024年10月11日  22时</t>
  </si>
  <si>
    <t>2024年10月11日  23时</t>
  </si>
  <si>
    <t>2024年10月12日  00时</t>
  </si>
  <si>
    <t>2024年10月12日  01时</t>
  </si>
  <si>
    <t>2024年10月12日  02时</t>
  </si>
  <si>
    <t>2024年10月12日  03时</t>
  </si>
  <si>
    <t>2024年10月12日  04时</t>
  </si>
  <si>
    <t>2024年10月12日  05时</t>
  </si>
  <si>
    <t>2024年10月12日  06时</t>
  </si>
  <si>
    <t>2024年10月12日  07时</t>
  </si>
  <si>
    <t>2024年10月12日  08时</t>
  </si>
  <si>
    <t>2024年10月12日  09时</t>
  </si>
  <si>
    <t>2024年10月12日  10时</t>
  </si>
  <si>
    <t>2024年10月12日  11时</t>
  </si>
  <si>
    <t>2024年10月12日  12时</t>
  </si>
  <si>
    <t>2024年10月12日  13时</t>
  </si>
  <si>
    <t>2024年10月12日  14时</t>
  </si>
  <si>
    <t>2024年10月12日  15时</t>
  </si>
  <si>
    <t>2024年10月12日  16时</t>
  </si>
  <si>
    <t>2024年10月12日  17时</t>
  </si>
  <si>
    <t>2024年10月12日  18时</t>
  </si>
  <si>
    <t>2024年10月12日  19时</t>
  </si>
  <si>
    <t>2024年10月12日  20时</t>
  </si>
  <si>
    <t>2024年10月12日  21时</t>
  </si>
  <si>
    <t>2024年10月12日  22时</t>
  </si>
  <si>
    <t>2024年10月12日  23时</t>
  </si>
  <si>
    <t>2024年10月13日  00时</t>
  </si>
  <si>
    <t>2024年10月13日  01时</t>
  </si>
  <si>
    <t>2024年10月13日  02时</t>
  </si>
  <si>
    <t>2024年10月13日  03时</t>
  </si>
  <si>
    <t>2024年10月13日  04时</t>
  </si>
  <si>
    <t>2024年10月13日  05时</t>
  </si>
  <si>
    <t>2024年10月13日  06时</t>
  </si>
  <si>
    <t>2024年10月13日  07时</t>
  </si>
  <si>
    <t>2024年10月13日  08时</t>
  </si>
  <si>
    <t>2024年10月13日  09时</t>
  </si>
  <si>
    <t>2024年10月13日  10时</t>
  </si>
  <si>
    <t>2024年10月13日  11时</t>
  </si>
  <si>
    <t>2024年10月13日  12时</t>
  </si>
  <si>
    <t>2024年10月13日  13时</t>
  </si>
  <si>
    <t>2024年10月13日  14时</t>
  </si>
  <si>
    <t>2024年10月13日  15时</t>
  </si>
  <si>
    <t>2024年10月13日  16时</t>
  </si>
  <si>
    <t>2024年10月13日  17时</t>
  </si>
  <si>
    <t>2024年10月13日  18时</t>
  </si>
  <si>
    <t>2024年10月13日  19时</t>
  </si>
  <si>
    <t>2024年10月13日  20时</t>
  </si>
  <si>
    <t>2024年10月13日  21时</t>
  </si>
  <si>
    <t>2024年10月13日  22时</t>
  </si>
  <si>
    <t>2024年10月13日  23时</t>
  </si>
  <si>
    <t>2024年10月14日  00时</t>
  </si>
  <si>
    <t>2024年10月14日  01时</t>
  </si>
  <si>
    <t>2024年10月14日  02时</t>
  </si>
  <si>
    <t>2024年10月14日  03时</t>
  </si>
  <si>
    <t>2024年10月14日  04时</t>
  </si>
  <si>
    <t>2024年10月14日  05时</t>
  </si>
  <si>
    <t>2024年10月14日  06时</t>
  </si>
  <si>
    <t>2024年10月14日  07时</t>
  </si>
  <si>
    <t>2024年10月14日  08时</t>
  </si>
  <si>
    <t>2024年10月14日  09时</t>
  </si>
  <si>
    <t>2024年10月14日  10时</t>
  </si>
  <si>
    <t>2024年10月14日  11时</t>
  </si>
  <si>
    <t>2024年10月14日  12时</t>
  </si>
  <si>
    <t>2024年10月14日  13时</t>
  </si>
  <si>
    <t>2024年10月14日  14时</t>
  </si>
  <si>
    <t>2024年10月14日  15时</t>
  </si>
  <si>
    <t>2024年10月14日  16时</t>
  </si>
  <si>
    <t>2024年10月14日  17时</t>
  </si>
  <si>
    <t>2024年10月14日  18时</t>
  </si>
  <si>
    <t>2024年10月14日  19时</t>
  </si>
  <si>
    <t>2024年10月14日  20时</t>
  </si>
  <si>
    <t>2024年10月14日  21时</t>
  </si>
  <si>
    <t>2024年10月14日  22时</t>
  </si>
  <si>
    <t>2024年10月14日  23时</t>
  </si>
  <si>
    <t>2024年10月15日  00时</t>
  </si>
  <si>
    <t>2024年10月15日  01时</t>
  </si>
  <si>
    <t>2024年10月15日  02时</t>
  </si>
  <si>
    <t>2024年10月15日  03时</t>
  </si>
  <si>
    <t>2024年10月15日  04时</t>
  </si>
  <si>
    <t>2024年10月15日  05时</t>
  </si>
  <si>
    <t>2024年10月15日  06时</t>
  </si>
  <si>
    <t>2024年10月15日  07时</t>
  </si>
  <si>
    <t>2024年10月15日  08时</t>
  </si>
  <si>
    <t>2024年10月15日  09时</t>
  </si>
  <si>
    <t>2024年10月15日  10时</t>
  </si>
  <si>
    <t>2024年10月15日  11时</t>
  </si>
  <si>
    <t>2024年10月15日  12时</t>
  </si>
  <si>
    <t>2024年10月15日  13时</t>
  </si>
  <si>
    <t>2024年10月15日  14时</t>
  </si>
  <si>
    <t>2024年10月15日  15时</t>
  </si>
  <si>
    <t>2024年10月15日  16时</t>
  </si>
  <si>
    <t>2024年10月15日  17时</t>
  </si>
  <si>
    <t>2024年10月15日  18时</t>
  </si>
  <si>
    <t>2024年10月15日  19时</t>
  </si>
  <si>
    <t>2024年10月15日  20时</t>
  </si>
  <si>
    <t>2024年10月15日  21时</t>
  </si>
  <si>
    <t>2024年10月15日  22时</t>
  </si>
  <si>
    <t>2024年10月15日  23时</t>
  </si>
  <si>
    <t>2024年10月16日  00时</t>
  </si>
  <si>
    <t>2024年10月16日  01时</t>
  </si>
  <si>
    <t>2024年10月16日  02时</t>
  </si>
  <si>
    <t>2024年10月16日  03时</t>
  </si>
  <si>
    <t>2024年10月16日  04时</t>
  </si>
  <si>
    <t>2024年10月16日  05时</t>
  </si>
  <si>
    <t>2024年10月16日  06时</t>
  </si>
  <si>
    <t>2024年10月16日  07时</t>
  </si>
  <si>
    <t>2024年10月16日  08时</t>
  </si>
  <si>
    <t>2024年10月16日  09时</t>
  </si>
  <si>
    <t>2024年10月16日  10时</t>
  </si>
  <si>
    <t>2024年10月16日  11时</t>
  </si>
  <si>
    <t>2024年10月16日  12时</t>
  </si>
  <si>
    <t>2024年10月16日  13时</t>
  </si>
  <si>
    <t>2024年10月16日  14时</t>
  </si>
  <si>
    <t>2024年10月16日  15时</t>
  </si>
  <si>
    <t>2024年10月16日  16时</t>
  </si>
  <si>
    <t>2024年10月16日  17时</t>
  </si>
  <si>
    <t>2024年10月16日  18时</t>
  </si>
  <si>
    <t>2024年10月16日  19时</t>
  </si>
  <si>
    <t>2024年10月16日  20时</t>
  </si>
  <si>
    <t>2024年10月16日  21时</t>
  </si>
  <si>
    <t>2024年10月16日  22时</t>
  </si>
  <si>
    <t>2024年10月16日  23时</t>
  </si>
  <si>
    <t>2024年10月17日  00时</t>
  </si>
  <si>
    <t>2024年10月17日  01时</t>
  </si>
  <si>
    <t>2024年10月17日  02时</t>
  </si>
  <si>
    <t>2024年10月17日  03时</t>
  </si>
  <si>
    <t>2024年10月17日  04时</t>
  </si>
  <si>
    <t>2024年10月17日  05时</t>
  </si>
  <si>
    <t>2024年10月17日  06时</t>
  </si>
  <si>
    <t>2024年10月17日  07时</t>
  </si>
  <si>
    <t>2024年10月17日  08时</t>
  </si>
  <si>
    <t>2024年10月17日  09时</t>
  </si>
  <si>
    <t>2024年10月17日  10时</t>
  </si>
  <si>
    <t>2024年10月17日  11时</t>
  </si>
  <si>
    <t>2024年10月17日  12时</t>
  </si>
  <si>
    <t>2024年10月17日  13时</t>
  </si>
  <si>
    <t>2024年10月17日  14时</t>
  </si>
  <si>
    <t>2024年10月17日  15时</t>
  </si>
  <si>
    <t>2024年10月17日  16时</t>
  </si>
  <si>
    <t>2024年10月17日  17时</t>
  </si>
  <si>
    <t>2024年10月17日  18时</t>
  </si>
  <si>
    <t>2024年10月17日  19时</t>
  </si>
  <si>
    <t>2024年10月17日  20时</t>
  </si>
  <si>
    <t>2024年10月17日  21时</t>
  </si>
  <si>
    <t>2024年10月17日  22时</t>
  </si>
  <si>
    <t>2024年10月17日  23时</t>
  </si>
  <si>
    <t>2024年10月18日  00时</t>
  </si>
  <si>
    <t>2024年10月18日  01时</t>
  </si>
  <si>
    <t>2024年10月18日  02时</t>
  </si>
  <si>
    <t>2024年10月18日  03时</t>
  </si>
  <si>
    <t>2024年10月18日  04时</t>
  </si>
  <si>
    <t>2024年10月18日  05时</t>
  </si>
  <si>
    <t>2024年10月18日  06时</t>
  </si>
  <si>
    <t>2024年10月18日  07时</t>
  </si>
  <si>
    <t>2024年10月18日  08时</t>
  </si>
  <si>
    <t>2024年10月18日  09时</t>
  </si>
  <si>
    <t>2024年10月18日  10时</t>
  </si>
  <si>
    <t>2024年10月18日  11时</t>
  </si>
  <si>
    <t>2024年10月18日  12时</t>
  </si>
  <si>
    <t>2024年10月18日  13时</t>
  </si>
  <si>
    <t>2024年10月18日  14时</t>
  </si>
  <si>
    <t>2024年10月18日  15时</t>
  </si>
  <si>
    <t>2024年10月18日  16时</t>
  </si>
  <si>
    <t>2024年10月18日  17时</t>
  </si>
  <si>
    <t>2024年10月18日  18时</t>
  </si>
  <si>
    <t>2024年10月18日  19时</t>
  </si>
  <si>
    <t>2024年10月18日  20时</t>
  </si>
  <si>
    <t>2024年10月18日  21时</t>
  </si>
  <si>
    <t>2024年10月18日  22时</t>
  </si>
  <si>
    <t>2024年10月18日  23时</t>
  </si>
  <si>
    <t>2024年10月19日  00时</t>
  </si>
  <si>
    <t>2024年10月19日  01时</t>
  </si>
  <si>
    <t>2024年10月19日  02时</t>
  </si>
  <si>
    <t>2024年10月19日  03时</t>
  </si>
  <si>
    <t>2024年10月19日  04时</t>
  </si>
  <si>
    <t>2024年10月19日  05时</t>
  </si>
  <si>
    <t>2024年10月19日  06时</t>
  </si>
  <si>
    <t>2024年10月19日  07时</t>
  </si>
  <si>
    <t>2024年10月19日  08时</t>
  </si>
  <si>
    <t>2024年10月19日  09时</t>
  </si>
  <si>
    <t>2024年10月19日  10时</t>
  </si>
  <si>
    <t>2024年10月19日  11时</t>
  </si>
  <si>
    <t>2024年10月19日  12时</t>
  </si>
  <si>
    <t>2024年10月19日  13时</t>
  </si>
  <si>
    <t>2024年10月19日  14时</t>
  </si>
  <si>
    <t>2024年10月19日  15时</t>
  </si>
  <si>
    <t>2024年10月19日  16时</t>
  </si>
  <si>
    <t>2024年10月19日  17时</t>
  </si>
  <si>
    <t>2024年10月19日  18时</t>
  </si>
  <si>
    <t>2024年10月19日  19时</t>
  </si>
  <si>
    <t>2024年10月19日  20时</t>
  </si>
  <si>
    <t>2024年10月19日  21时</t>
  </si>
  <si>
    <t>2024年10月19日  22时</t>
  </si>
  <si>
    <t>2024年10月19日  23时</t>
  </si>
  <si>
    <t>2024年10月20日  00时</t>
  </si>
  <si>
    <t>2024年10月20日  01时</t>
  </si>
  <si>
    <t>2024年10月20日  02时</t>
  </si>
  <si>
    <t>2024年10月20日  03时</t>
  </si>
  <si>
    <t>2024年10月20日  04时</t>
  </si>
  <si>
    <t>2024年10月20日  05时</t>
  </si>
  <si>
    <t>2024年10月20日  06时</t>
  </si>
  <si>
    <t>2024年10月20日  07时</t>
  </si>
  <si>
    <t>2024年10月20日  08时</t>
  </si>
  <si>
    <t>2024年10月20日  09时</t>
  </si>
  <si>
    <t>2024年10月20日  10时</t>
  </si>
  <si>
    <t>2024年10月20日  11时</t>
  </si>
  <si>
    <t>2024年10月20日  12时</t>
  </si>
  <si>
    <t>2024年10月20日  13时</t>
  </si>
  <si>
    <t>2024年10月20日  14时</t>
  </si>
  <si>
    <t>2024年10月20日  15时</t>
  </si>
  <si>
    <t>2024年10月20日  16时</t>
  </si>
  <si>
    <t>2024年10月20日  17时</t>
  </si>
  <si>
    <t>2024年10月20日  18时</t>
  </si>
  <si>
    <t>2024年10月20日  19时</t>
  </si>
  <si>
    <t>2024年10月20日  20时</t>
  </si>
  <si>
    <t>2024年10月20日  21时</t>
  </si>
  <si>
    <t>2024年10月20日  22时</t>
  </si>
  <si>
    <t>2024年10月20日  23时</t>
  </si>
  <si>
    <t>2024年10月21日  00时</t>
  </si>
  <si>
    <t>2024年10月21日  01时</t>
  </si>
  <si>
    <t>2024年10月21日  02时</t>
  </si>
  <si>
    <t>2024年10月21日  03时</t>
  </si>
  <si>
    <t>2024年10月21日  04时</t>
  </si>
  <si>
    <t>2024年10月21日  05时</t>
  </si>
  <si>
    <t>2024年10月21日  06时</t>
  </si>
  <si>
    <t>2024年10月21日  07时</t>
  </si>
  <si>
    <t>2024年10月21日  08时</t>
  </si>
  <si>
    <t>2024年10月21日  09时</t>
  </si>
  <si>
    <t>2024年10月21日  10时</t>
  </si>
  <si>
    <t>2024年10月21日  11时</t>
  </si>
  <si>
    <t>2024年10月21日  12时</t>
  </si>
  <si>
    <t>2024年10月21日  13时</t>
  </si>
  <si>
    <t>2024年10月21日  14时</t>
  </si>
  <si>
    <t>2024年10月21日  15时</t>
  </si>
  <si>
    <t>2024年10月21日  16时</t>
  </si>
  <si>
    <t>2024年10月21日  17时</t>
  </si>
  <si>
    <t>2024年10月21日  18时</t>
  </si>
  <si>
    <t>2024年10月21日  19时</t>
  </si>
  <si>
    <t>2024年10月21日  20时</t>
  </si>
  <si>
    <t>2024年10月21日  21时</t>
  </si>
  <si>
    <t>2024年10月21日  22时</t>
  </si>
  <si>
    <t>2024年10月21日  23时</t>
  </si>
  <si>
    <t>2024年10月22日  00时</t>
  </si>
  <si>
    <t>2024年10月22日  01时</t>
  </si>
  <si>
    <t>2024年10月22日  02时</t>
  </si>
  <si>
    <t>2024年10月22日  03时</t>
  </si>
  <si>
    <t>2024年10月22日  04时</t>
  </si>
  <si>
    <t>2024年10月22日  05时</t>
  </si>
  <si>
    <t>2024年10月22日  06时</t>
  </si>
  <si>
    <t>2024年10月22日  07时</t>
  </si>
  <si>
    <t>2024年10月22日  08时</t>
  </si>
  <si>
    <t>2024年10月22日  09时</t>
  </si>
  <si>
    <t>2024年10月22日  10时</t>
  </si>
  <si>
    <t>2024年10月22日  11时</t>
  </si>
  <si>
    <t>2024年10月22日  12时</t>
  </si>
  <si>
    <t>2024年10月22日  13时</t>
  </si>
  <si>
    <t>2024年10月22日  14时</t>
  </si>
  <si>
    <t>2024年10月22日  15时</t>
  </si>
  <si>
    <t>2024年10月22日  16时</t>
  </si>
  <si>
    <t>2024年10月22日  17时</t>
  </si>
  <si>
    <t>2024年10月22日  18时</t>
  </si>
  <si>
    <t>2024年10月22日  19时</t>
  </si>
  <si>
    <t>2024年10月22日  20时</t>
  </si>
  <si>
    <t>2024年10月22日  21时</t>
  </si>
  <si>
    <t>2024年10月22日  22时</t>
  </si>
  <si>
    <t>2024年10月22日  23时</t>
  </si>
  <si>
    <t>2024年10月23日  00时</t>
  </si>
  <si>
    <t>2024年10月23日  01时</t>
  </si>
  <si>
    <t>2024年10月23日  02时</t>
  </si>
  <si>
    <t>2024年10月23日  03时</t>
  </si>
  <si>
    <t>2024年10月23日  04时</t>
  </si>
  <si>
    <t>2024年10月23日  05时</t>
  </si>
  <si>
    <t>2024年10月23日  06时</t>
  </si>
  <si>
    <t>2024年10月23日  07时</t>
  </si>
  <si>
    <t>2024年10月23日  08时</t>
  </si>
  <si>
    <t>2024年10月23日  09时</t>
  </si>
  <si>
    <t>2024年10月23日  10时</t>
  </si>
  <si>
    <t>2024年10月23日  11时</t>
  </si>
  <si>
    <t>2024年10月23日  12时</t>
  </si>
  <si>
    <t>2024年10月23日  13时</t>
  </si>
  <si>
    <t>2024年10月23日  14时</t>
  </si>
  <si>
    <t>2024年10月23日  15时</t>
  </si>
  <si>
    <t>2024年10月23日  16时</t>
  </si>
  <si>
    <t>2024年10月23日  17时</t>
  </si>
  <si>
    <t>2024年10月23日  18时</t>
  </si>
  <si>
    <t>2024年10月23日  19时</t>
  </si>
  <si>
    <t>2024年10月23日  20时</t>
  </si>
  <si>
    <t>2024年10月23日  21时</t>
  </si>
  <si>
    <t>2024年10月23日  22时</t>
  </si>
  <si>
    <t>2024年10月23日  23时</t>
  </si>
  <si>
    <t>2024年10月24日  00时</t>
  </si>
  <si>
    <t>2024年10月24日  01时</t>
  </si>
  <si>
    <t>2024年10月24日  02时</t>
  </si>
  <si>
    <t>2024年10月24日  03时</t>
  </si>
  <si>
    <t>2024年10月24日  04时</t>
  </si>
  <si>
    <t>2024年10月24日  05时</t>
  </si>
  <si>
    <t>2024年10月24日  06时</t>
  </si>
  <si>
    <t>2024年10月24日  07时</t>
  </si>
  <si>
    <t>2024年10月24日  08时</t>
  </si>
  <si>
    <t>2024年10月24日  09时</t>
  </si>
  <si>
    <t>2024年10月24日  10时</t>
  </si>
  <si>
    <t>2024年10月24日  11时</t>
  </si>
  <si>
    <t>2024年10月24日  12时</t>
  </si>
  <si>
    <t>2024年10月24日  13时</t>
  </si>
  <si>
    <t>2024年10月24日  14时</t>
  </si>
  <si>
    <t>2024年10月24日  15时</t>
  </si>
  <si>
    <t>2024年10月24日  16时</t>
  </si>
  <si>
    <t>2024年10月24日  17时</t>
  </si>
  <si>
    <t>2024年10月24日  18时</t>
  </si>
  <si>
    <t>2024年10月24日  19时</t>
  </si>
  <si>
    <t>2024年10月24日  20时</t>
  </si>
  <si>
    <t>2024年10月24日  21时</t>
  </si>
  <si>
    <t>2024年10月24日  22时</t>
  </si>
  <si>
    <t>2024年10月24日  23时</t>
  </si>
  <si>
    <t>2024年10月25日  00时</t>
  </si>
  <si>
    <t>2024年10月25日  01时</t>
  </si>
  <si>
    <t>2024年10月25日  02时</t>
  </si>
  <si>
    <t>2024年10月25日  03时</t>
  </si>
  <si>
    <t>2024年10月25日  04时</t>
  </si>
  <si>
    <t>2024年10月25日  05时</t>
  </si>
  <si>
    <t>2024年10月25日  06时</t>
  </si>
  <si>
    <t>2024年10月25日  07时</t>
  </si>
  <si>
    <t>2024年10月25日  08时</t>
  </si>
  <si>
    <t>2024年10月25日  09时</t>
  </si>
  <si>
    <t>2024年10月25日  10时</t>
  </si>
  <si>
    <t>2024年10月25日  11时</t>
  </si>
  <si>
    <t>2024年10月25日  12时</t>
  </si>
  <si>
    <t>2024年10月25日  13时</t>
  </si>
  <si>
    <t>2024年10月25日  14时</t>
  </si>
  <si>
    <t>2024年10月25日  15时</t>
  </si>
  <si>
    <t>2024年10月25日  16时</t>
  </si>
  <si>
    <t>2024年10月25日  17时</t>
  </si>
  <si>
    <t>2024年10月25日  18时</t>
  </si>
  <si>
    <t>2024年10月25日  19时</t>
  </si>
  <si>
    <t>2024年10月25日  20时</t>
  </si>
  <si>
    <t>2024年10月25日  21时</t>
  </si>
  <si>
    <t>2024年10月25日  22时</t>
  </si>
  <si>
    <t>2024年10月25日  23时</t>
  </si>
  <si>
    <t>2024年10月26日  00时</t>
  </si>
  <si>
    <t>2024年10月26日  01时</t>
  </si>
  <si>
    <t>2024年10月26日  02时</t>
  </si>
  <si>
    <t>2024年10月26日  03时</t>
  </si>
  <si>
    <t>2024年10月26日  04时</t>
  </si>
  <si>
    <t>2024年10月26日  05时</t>
  </si>
  <si>
    <t>2024年10月26日  06时</t>
  </si>
  <si>
    <t>2024年10月26日  07时</t>
  </si>
  <si>
    <t>2024年10月26日  08时</t>
  </si>
  <si>
    <t>2024年10月26日  09时</t>
  </si>
  <si>
    <t>2024年10月26日  10时</t>
  </si>
  <si>
    <t>2024年10月26日  11时</t>
  </si>
  <si>
    <t>2024年10月26日  12时</t>
  </si>
  <si>
    <t>2024年10月26日  13时</t>
  </si>
  <si>
    <t>2024年10月26日  14时</t>
  </si>
  <si>
    <t>2024年10月26日  15时</t>
  </si>
  <si>
    <t>2024年10月26日  16时</t>
  </si>
  <si>
    <t>2024年10月26日  17时</t>
  </si>
  <si>
    <t>2024年10月26日  18时</t>
  </si>
  <si>
    <t>2024年10月26日  19时</t>
  </si>
  <si>
    <t>2024年10月26日  20时</t>
  </si>
  <si>
    <t>2024年10月26日  21时</t>
  </si>
  <si>
    <t>2024年10月26日  22时</t>
  </si>
  <si>
    <t>2024年10月26日  23时</t>
  </si>
  <si>
    <t>2024年10月27日  00时</t>
  </si>
  <si>
    <t>2024年10月27日  01时</t>
  </si>
  <si>
    <t>2024年10月27日  02时</t>
  </si>
  <si>
    <t>2024年10月27日  03时</t>
  </si>
  <si>
    <t>2024年10月27日  04时</t>
  </si>
  <si>
    <t>2024年10月27日  05时</t>
  </si>
  <si>
    <t>2024年10月27日  06时</t>
  </si>
  <si>
    <t>2024年10月27日  07时</t>
  </si>
  <si>
    <t>2024年10月27日  08时</t>
  </si>
  <si>
    <t>2024年10月27日  09时</t>
  </si>
  <si>
    <t>2024年10月27日  10时</t>
  </si>
  <si>
    <t>2024年10月27日  11时</t>
  </si>
  <si>
    <t>2024年10月27日  12时</t>
  </si>
  <si>
    <t>2024年10月27日  13时</t>
  </si>
  <si>
    <t>2024年10月27日  14时</t>
  </si>
  <si>
    <t>2024年10月27日  15时</t>
  </si>
  <si>
    <t>2024年10月27日  16时</t>
  </si>
  <si>
    <t>2024年10月27日  17时</t>
  </si>
  <si>
    <t>2024年10月27日  18时</t>
  </si>
  <si>
    <t>2024年10月27日  19时</t>
  </si>
  <si>
    <t>2024年10月27日  20时</t>
  </si>
  <si>
    <t>2024年10月27日  21时</t>
  </si>
  <si>
    <t>2024年10月27日  22时</t>
  </si>
  <si>
    <t>2024年10月27日  23时</t>
  </si>
  <si>
    <t>2024年10月28日  00时</t>
  </si>
  <si>
    <t>2024年10月28日  01时</t>
  </si>
  <si>
    <t>2024年10月28日  02时</t>
  </si>
  <si>
    <t>2024年10月28日  03时</t>
  </si>
  <si>
    <t>2024年10月28日  04时</t>
  </si>
  <si>
    <t>2024年10月28日  05时</t>
  </si>
  <si>
    <t>2024年10月28日  06时</t>
  </si>
  <si>
    <t>2024年10月28日  07时</t>
  </si>
  <si>
    <t>2024年10月28日  08时</t>
  </si>
  <si>
    <t>2024年10月28日  09时</t>
  </si>
  <si>
    <t>2024年10月28日  10时</t>
  </si>
  <si>
    <t>2024年10月28日  11时</t>
  </si>
  <si>
    <t>2024年10月28日  12时</t>
  </si>
  <si>
    <t>2024年10月28日  13时</t>
  </si>
  <si>
    <t>2024年10月28日  14时</t>
  </si>
  <si>
    <t>2024年10月28日  15时</t>
  </si>
  <si>
    <t>2024年10月28日  16时</t>
  </si>
  <si>
    <t>2024年10月28日  17时</t>
  </si>
  <si>
    <t>2024年10月28日  18时</t>
  </si>
  <si>
    <t>2024年10月28日  19时</t>
  </si>
  <si>
    <t>2024年10月28日  20时</t>
  </si>
  <si>
    <t>2024年10月28日  21时</t>
  </si>
  <si>
    <t>2024年10月28日  22时</t>
  </si>
  <si>
    <t>2024年10月28日  23时</t>
  </si>
  <si>
    <t>2024年10月29日  00时</t>
  </si>
  <si>
    <t>2024年10月29日  01时</t>
  </si>
  <si>
    <t>2024年10月29日  02时</t>
  </si>
  <si>
    <t>2024年10月29日  03时</t>
  </si>
  <si>
    <t>2024年10月29日  04时</t>
  </si>
  <si>
    <t>2024年10月29日  05时</t>
  </si>
  <si>
    <t>2024年10月29日  06时</t>
  </si>
  <si>
    <t>2024年10月29日  07时</t>
  </si>
  <si>
    <t>2024年10月29日  08时</t>
  </si>
  <si>
    <t>2024年10月29日  09时</t>
  </si>
  <si>
    <t>2024年10月29日  10时</t>
  </si>
  <si>
    <t>2024年10月29日  11时</t>
  </si>
  <si>
    <t>2024年10月29日  12时</t>
  </si>
  <si>
    <t>2024年10月29日  13时</t>
  </si>
  <si>
    <t>2024年10月29日  14时</t>
  </si>
  <si>
    <t>2024年10月29日  15时</t>
  </si>
  <si>
    <t>2024年10月29日  16时</t>
  </si>
  <si>
    <t>2024年10月29日  17时</t>
  </si>
  <si>
    <t>2024年10月29日  18时</t>
  </si>
  <si>
    <t>2024年10月29日  19时</t>
  </si>
  <si>
    <t>2024年10月29日  20时</t>
  </si>
  <si>
    <t>2024年10月29日  21时</t>
  </si>
  <si>
    <t>2024年10月29日  22时</t>
  </si>
  <si>
    <t>2024年10月29日  23时</t>
  </si>
  <si>
    <t>2024年10月30日  00时</t>
  </si>
  <si>
    <t>2024年10月30日  01时</t>
  </si>
  <si>
    <t>—</t>
  </si>
  <si>
    <t>2024年10月30日  02时</t>
  </si>
  <si>
    <t>2024年10月30日  03时</t>
  </si>
  <si>
    <t>2024年10月30日  04时</t>
  </si>
  <si>
    <t>2024年10月30日  05时</t>
  </si>
  <si>
    <t>2024年10月30日  06时</t>
  </si>
  <si>
    <t>2024年10月30日  07时</t>
  </si>
  <si>
    <t>2024年10月30日  08时</t>
  </si>
  <si>
    <t>2024年10月30日  09时</t>
  </si>
  <si>
    <t>2024年10月30日  10时</t>
  </si>
  <si>
    <t>2024年10月30日  11时</t>
  </si>
  <si>
    <t>2024年10月30日  12时</t>
  </si>
  <si>
    <t>2024年10月30日  13时</t>
  </si>
  <si>
    <t>2024年10月30日  14时</t>
  </si>
  <si>
    <t>2024年10月30日  15时</t>
  </si>
  <si>
    <t>2024年10月30日  16时</t>
  </si>
  <si>
    <t>2024年10月30日  17时</t>
  </si>
  <si>
    <t>2024年10月30日  18时</t>
  </si>
  <si>
    <t>2024年10月30日  19时</t>
  </si>
  <si>
    <t>2024年10月30日  20时</t>
  </si>
  <si>
    <t>2024年10月30日  21时</t>
  </si>
  <si>
    <t>2024年10月30日  22时</t>
  </si>
  <si>
    <t>2024年10月30日  23时</t>
  </si>
  <si>
    <t>2024年10月31日  00时</t>
  </si>
  <si>
    <t>2024年10月31日  01时</t>
  </si>
  <si>
    <t>2024年10月31日  02时</t>
  </si>
  <si>
    <t>2024年10月31日  03时</t>
  </si>
  <si>
    <t>2024年10月31日  04时</t>
  </si>
  <si>
    <t>2024年10月31日  05时</t>
  </si>
  <si>
    <t>2024年10月31日  06时</t>
  </si>
  <si>
    <t>2024年10月31日  07时</t>
  </si>
  <si>
    <t>2024年10月31日  08时</t>
  </si>
  <si>
    <t>2024年10月31日  09时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</si>
</sst>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61">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Arial"/>
      <charset val="0"/>
    </font>
    <font>
      <sz val="10"/>
      <name val="宋体"/>
      <charset val="0"/>
    </font>
    <font>
      <sz val="9"/>
      <name val="微软雅黑"/>
      <charset val="134"/>
    </font>
    <font>
      <sz val="8"/>
      <name val="Tahoma"/>
      <charset val="134"/>
    </font>
    <font>
      <sz val="8"/>
      <name val="微软雅黑"/>
      <charset val="134"/>
    </font>
    <font>
      <b/>
      <sz val="8"/>
      <color rgb="FFFF0000"/>
      <name val="Arial"/>
      <charset val="134"/>
    </font>
    <font>
      <b/>
      <sz val="9"/>
      <name val="Arial"/>
      <charset val="134"/>
    </font>
    <font>
      <sz val="10"/>
      <color theme="1"/>
      <name val="宋体"/>
      <charset val="134"/>
    </font>
    <font>
      <sz val="10"/>
      <color theme="1"/>
      <name val="Arial"/>
      <charset val="134"/>
    </font>
    <font>
      <sz val="10"/>
      <color theme="1"/>
      <name val="宋体"/>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bscript"/>
      <sz val="8"/>
      <name val="Tahoma"/>
      <charset val="134"/>
    </font>
    <font>
      <b/>
      <vertAlign val="subscript"/>
      <sz val="9"/>
      <name val="Arial"/>
      <charset val="134"/>
    </font>
    <font>
      <b/>
      <sz val="9"/>
      <name val="宋体"/>
      <charset val="134"/>
    </font>
    <font>
      <b/>
      <vertAlign val="subscript"/>
      <sz val="10"/>
      <name val="宋体"/>
      <charset val="134"/>
    </font>
    <font>
      <b/>
      <vertAlign val="subscript"/>
      <sz val="10"/>
      <color indexed="10"/>
      <name val="宋体"/>
      <charset val="134"/>
    </font>
    <font>
      <b/>
      <vertAlign val="subscript"/>
      <sz val="11"/>
      <name val="宋体"/>
      <charset val="134"/>
    </font>
    <font>
      <b/>
      <vertAlign val="subscript"/>
      <sz val="11"/>
      <color indexed="8"/>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u/>
      <sz val="16"/>
      <color rgb="FF000000"/>
      <name val="黑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6" borderId="8" applyNumberFormat="0" applyAlignment="0" applyProtection="0">
      <alignment vertical="center"/>
    </xf>
    <xf numFmtId="0" fontId="38" fillId="7" borderId="9" applyNumberFormat="0" applyAlignment="0" applyProtection="0">
      <alignment vertical="center"/>
    </xf>
    <xf numFmtId="0" fontId="39" fillId="7" borderId="8" applyNumberFormat="0" applyAlignment="0" applyProtection="0">
      <alignment vertical="center"/>
    </xf>
    <xf numFmtId="0" fontId="40" fillId="8"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7" fillId="0" borderId="0">
      <alignment vertical="center"/>
    </xf>
    <xf numFmtId="0" fontId="17" fillId="0" borderId="0">
      <alignment vertical="center"/>
    </xf>
    <xf numFmtId="0" fontId="0" fillId="0" borderId="0"/>
    <xf numFmtId="0" fontId="0" fillId="0" borderId="0"/>
    <xf numFmtId="0" fontId="48" fillId="0" borderId="0">
      <alignment vertical="center"/>
    </xf>
    <xf numFmtId="0" fontId="0" fillId="0" borderId="0"/>
    <xf numFmtId="0" fontId="17" fillId="0" borderId="0">
      <alignment vertical="center"/>
    </xf>
    <xf numFmtId="0" fontId="0" fillId="0" borderId="0"/>
    <xf numFmtId="0" fontId="48" fillId="0" borderId="0">
      <alignment vertical="center"/>
    </xf>
    <xf numFmtId="0" fontId="0" fillId="0" borderId="0"/>
    <xf numFmtId="0" fontId="0" fillId="0" borderId="0"/>
    <xf numFmtId="0" fontId="0" fillId="0" borderId="0"/>
    <xf numFmtId="0" fontId="0" fillId="0" borderId="0"/>
  </cellStyleXfs>
  <cellXfs count="59">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60" applyFont="1" applyFill="1" applyBorder="1" applyAlignment="1">
      <alignment horizontal="center" vertical="center"/>
    </xf>
    <xf numFmtId="0" fontId="5" fillId="2" borderId="1" xfId="60" applyFont="1" applyFill="1" applyBorder="1" applyAlignment="1">
      <alignment horizontal="center" vertical="center"/>
    </xf>
    <xf numFmtId="0" fontId="6"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2"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3" fillId="2" borderId="3" xfId="0" applyNumberFormat="1" applyFont="1" applyFill="1" applyBorder="1" applyAlignment="1">
      <alignment horizontal="center" vertical="center"/>
    </xf>
    <xf numFmtId="0" fontId="13" fillId="2" borderId="3" xfId="0" applyFont="1" applyFill="1" applyBorder="1" applyAlignment="1">
      <alignment horizontal="center" vertical="center"/>
    </xf>
    <xf numFmtId="1"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16" fillId="0" borderId="0" xfId="50" applyFont="1" applyBorder="1" applyAlignment="1">
      <alignment horizontal="center" vertical="center" wrapText="1"/>
    </xf>
    <xf numFmtId="0" fontId="17" fillId="0" borderId="0" xfId="50" applyFont="1" applyAlignment="1">
      <alignment horizontal="center" vertical="center" wrapText="1"/>
    </xf>
    <xf numFmtId="0" fontId="17" fillId="0" borderId="0" xfId="50" applyAlignment="1">
      <alignment horizontal="center" vertical="center" wrapText="1"/>
    </xf>
    <xf numFmtId="177" fontId="17" fillId="0" borderId="0" xfId="50" applyNumberFormat="1" applyAlignment="1">
      <alignment horizontal="center" vertical="center" wrapText="1"/>
    </xf>
    <xf numFmtId="0" fontId="18" fillId="0" borderId="0" xfId="50" applyFont="1" applyAlignment="1">
      <alignment horizontal="center" vertical="center" wrapText="1"/>
    </xf>
    <xf numFmtId="0" fontId="19" fillId="0" borderId="0" xfId="50" applyFont="1" applyAlignment="1">
      <alignment horizontal="center" vertical="center" wrapText="1"/>
    </xf>
    <xf numFmtId="31" fontId="20" fillId="0" borderId="0" xfId="50" applyNumberFormat="1" applyFont="1" applyBorder="1" applyAlignment="1">
      <alignment horizontal="right" vertical="center" wrapText="1"/>
    </xf>
    <xf numFmtId="31" fontId="21" fillId="0" borderId="4" xfId="50" applyNumberFormat="1" applyFont="1" applyBorder="1" applyAlignment="1">
      <alignment horizontal="left" vertical="center" wrapText="1"/>
    </xf>
    <xf numFmtId="0" fontId="22" fillId="0" borderId="4" xfId="50" applyFont="1" applyBorder="1" applyAlignment="1">
      <alignment vertical="center" wrapText="1"/>
    </xf>
    <xf numFmtId="31" fontId="21" fillId="0" borderId="0" xfId="50" applyNumberFormat="1" applyFont="1" applyBorder="1" applyAlignment="1">
      <alignment horizontal="left" vertical="center" wrapText="1"/>
    </xf>
    <xf numFmtId="0" fontId="23" fillId="0" borderId="0" xfId="50" applyFont="1" applyBorder="1" applyAlignment="1">
      <alignment horizontal="center" vertical="center" wrapText="1"/>
    </xf>
    <xf numFmtId="0" fontId="24" fillId="0" borderId="1" xfId="50" applyFont="1" applyBorder="1" applyAlignment="1">
      <alignment horizontal="center" vertical="center" wrapText="1"/>
    </xf>
    <xf numFmtId="177" fontId="24" fillId="0" borderId="1" xfId="50" applyNumberFormat="1" applyFont="1" applyBorder="1" applyAlignment="1">
      <alignment horizontal="center" vertical="center" wrapText="1"/>
    </xf>
    <xf numFmtId="0" fontId="24" fillId="0" borderId="1" xfId="50" applyFont="1" applyFill="1" applyBorder="1" applyAlignment="1">
      <alignment horizontal="center" vertical="center" wrapText="1"/>
    </xf>
    <xf numFmtId="0" fontId="25"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6" fillId="0" borderId="1" xfId="50" applyNumberFormat="1" applyFont="1" applyBorder="1" applyAlignment="1">
      <alignment horizontal="center" vertical="center" wrapText="1"/>
    </xf>
    <xf numFmtId="0" fontId="17" fillId="0" borderId="1" xfId="50" applyBorder="1" applyAlignment="1">
      <alignment horizontal="center" vertical="center" wrapText="1"/>
    </xf>
    <xf numFmtId="0" fontId="1" fillId="0" borderId="1" xfId="0" applyFont="1" applyFill="1" applyBorder="1" applyAlignment="1">
      <alignment horizontal="center" vertical="center" wrapText="1"/>
    </xf>
    <xf numFmtId="0" fontId="27" fillId="0" borderId="1" xfId="50" applyFont="1" applyFill="1" applyBorder="1" applyAlignment="1">
      <alignment horizontal="center" vertical="center" wrapText="1"/>
    </xf>
    <xf numFmtId="0" fontId="18" fillId="0" borderId="1"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O7" sqref="O7"/>
    </sheetView>
  </sheetViews>
  <sheetFormatPr defaultColWidth="10.2857142857143" defaultRowHeight="13.5"/>
  <cols>
    <col min="1" max="1" width="6.42857142857143" style="40" customWidth="1"/>
    <col min="2" max="2" width="10.2857142857143" style="40" customWidth="1"/>
    <col min="3" max="3" width="11.2857142857143" style="41" customWidth="1"/>
    <col min="4" max="4" width="9.42857142857143" style="40" customWidth="1"/>
    <col min="5" max="6" width="11.7142857142857" style="40" customWidth="1"/>
    <col min="7" max="7" width="8.71428571428571" style="40" customWidth="1"/>
    <col min="8" max="8" width="14.7142857142857" style="40" customWidth="1"/>
    <col min="9" max="9" width="11.7142857142857" style="40" customWidth="1"/>
    <col min="10" max="10" width="6.85714285714286" style="42" customWidth="1"/>
    <col min="11" max="16384" width="10.2857142857143" style="40"/>
  </cols>
  <sheetData>
    <row r="1" ht="66" customHeight="1" spans="1:10">
      <c r="A1" s="43" t="s">
        <v>0</v>
      </c>
      <c r="B1" s="43"/>
      <c r="C1" s="43"/>
      <c r="D1" s="43"/>
      <c r="E1" s="43"/>
      <c r="F1" s="43"/>
      <c r="G1" s="43"/>
      <c r="H1" s="43"/>
      <c r="I1" s="43"/>
      <c r="J1" s="43"/>
    </row>
    <row r="2" ht="34.15" customHeight="1" spans="1:8">
      <c r="A2" s="43"/>
      <c r="B2" s="43"/>
      <c r="C2" s="43"/>
      <c r="D2" s="43"/>
      <c r="E2" s="43"/>
      <c r="F2" s="43"/>
      <c r="G2" s="43"/>
      <c r="H2" s="43"/>
    </row>
    <row r="3" ht="22.15" customHeight="1" spans="2:8">
      <c r="B3" s="44" t="s">
        <v>1</v>
      </c>
      <c r="C3" s="45" t="s">
        <v>2</v>
      </c>
      <c r="D3" s="45"/>
      <c r="E3" s="39"/>
      <c r="F3" s="44" t="s">
        <v>3</v>
      </c>
      <c r="G3" s="44"/>
      <c r="H3" s="46"/>
    </row>
    <row r="4" ht="22.15" customHeight="1" spans="1:8">
      <c r="A4" s="44"/>
      <c r="B4" s="44"/>
      <c r="C4" s="47"/>
      <c r="D4" s="47"/>
      <c r="E4" s="39"/>
      <c r="F4" s="39"/>
      <c r="G4" s="48"/>
      <c r="H4" s="48"/>
    </row>
    <row r="5" s="38" customFormat="1" ht="48" customHeight="1" spans="1:10">
      <c r="A5" s="49" t="s">
        <v>4</v>
      </c>
      <c r="B5" s="49" t="s">
        <v>5</v>
      </c>
      <c r="C5" s="49" t="s">
        <v>6</v>
      </c>
      <c r="D5" s="50" t="s">
        <v>7</v>
      </c>
      <c r="E5" s="49" t="s">
        <v>8</v>
      </c>
      <c r="F5" s="49" t="s">
        <v>9</v>
      </c>
      <c r="G5" s="49" t="s">
        <v>10</v>
      </c>
      <c r="H5" s="51" t="s">
        <v>11</v>
      </c>
      <c r="I5" s="49" t="s">
        <v>12</v>
      </c>
      <c r="J5" s="49" t="s">
        <v>13</v>
      </c>
    </row>
    <row r="6" s="39" customFormat="1" ht="32" customHeight="1" spans="1:10">
      <c r="A6" s="52"/>
      <c r="B6" s="53"/>
      <c r="C6" s="53"/>
      <c r="D6" s="54"/>
      <c r="E6" s="53"/>
      <c r="F6" s="53"/>
      <c r="G6" s="53"/>
      <c r="H6" s="52"/>
      <c r="I6" s="56"/>
      <c r="J6" s="57"/>
    </row>
    <row r="7" ht="32" customHeight="1" spans="1:10">
      <c r="A7" s="52"/>
      <c r="B7" s="53"/>
      <c r="C7" s="53"/>
      <c r="D7" s="54"/>
      <c r="E7" s="53"/>
      <c r="F7" s="53"/>
      <c r="G7" s="53"/>
      <c r="H7" s="52"/>
      <c r="I7" s="56"/>
      <c r="J7" s="57"/>
    </row>
    <row r="8" ht="32" customHeight="1" spans="1:10">
      <c r="A8" s="52"/>
      <c r="B8" s="53"/>
      <c r="C8" s="53"/>
      <c r="D8" s="54"/>
      <c r="E8" s="53"/>
      <c r="F8" s="53"/>
      <c r="G8" s="53"/>
      <c r="H8" s="52"/>
      <c r="I8" s="56"/>
      <c r="J8" s="57"/>
    </row>
    <row r="9" ht="32" customHeight="1" spans="1:10">
      <c r="A9" s="52"/>
      <c r="B9" s="53"/>
      <c r="C9" s="53"/>
      <c r="D9" s="54"/>
      <c r="E9" s="53"/>
      <c r="F9" s="53"/>
      <c r="G9" s="53"/>
      <c r="H9" s="52"/>
      <c r="I9" s="56"/>
      <c r="J9" s="57"/>
    </row>
    <row r="10" ht="32" customHeight="1" spans="1:10">
      <c r="A10" s="52"/>
      <c r="B10" s="53"/>
      <c r="C10" s="53"/>
      <c r="D10" s="54"/>
      <c r="E10" s="53"/>
      <c r="F10" s="53"/>
      <c r="G10" s="53"/>
      <c r="H10" s="52"/>
      <c r="I10" s="56"/>
      <c r="J10" s="57"/>
    </row>
    <row r="11" ht="32" customHeight="1" spans="1:10">
      <c r="A11" s="52"/>
      <c r="B11" s="53"/>
      <c r="C11" s="53"/>
      <c r="D11" s="54"/>
      <c r="E11" s="53"/>
      <c r="F11" s="53"/>
      <c r="G11" s="53"/>
      <c r="H11" s="52"/>
      <c r="I11" s="56"/>
      <c r="J11" s="57"/>
    </row>
    <row r="12" ht="32" customHeight="1" spans="1:10">
      <c r="A12" s="52"/>
      <c r="B12" s="53"/>
      <c r="C12" s="53"/>
      <c r="D12" s="54"/>
      <c r="E12" s="53"/>
      <c r="F12" s="53"/>
      <c r="G12" s="53"/>
      <c r="H12" s="52"/>
      <c r="I12" s="56"/>
      <c r="J12" s="57"/>
    </row>
    <row r="13" ht="32" customHeight="1" spans="1:10">
      <c r="A13" s="52"/>
      <c r="B13" s="53"/>
      <c r="C13" s="53"/>
      <c r="D13" s="54"/>
      <c r="E13" s="55"/>
      <c r="F13" s="55"/>
      <c r="G13" s="55"/>
      <c r="H13" s="55"/>
      <c r="I13" s="55"/>
      <c r="J13" s="58"/>
    </row>
    <row r="14" ht="32" customHeight="1" spans="1:10">
      <c r="A14" s="52"/>
      <c r="B14" s="53"/>
      <c r="C14" s="53"/>
      <c r="D14" s="54"/>
      <c r="E14" s="55"/>
      <c r="F14" s="55"/>
      <c r="G14" s="55"/>
      <c r="H14" s="55"/>
      <c r="I14" s="55"/>
      <c r="J14" s="58"/>
    </row>
  </sheetData>
  <autoFilter xmlns:etc="http://www.wps.cn/officeDocument/2017/etCustomData" ref="A5:N14" etc:filterBottomFollowUsedRange="0">
    <extLst/>
  </autoFilter>
  <mergeCells count="3">
    <mergeCell ref="A1:J1"/>
    <mergeCell ref="C3:D3"/>
    <mergeCell ref="F3:G3"/>
  </mergeCells>
  <conditionalFormatting sqref="J2:J1048576">
    <cfRule type="cellIs" dxfId="0" priority="11" operator="equal">
      <formula>"否"</formula>
    </cfRule>
  </conditionalFormatting>
  <conditionalFormatting sqref="J6:J12">
    <cfRule type="cellIs" dxfId="1" priority="10" stopIfTrue="1" operator="equal">
      <formula>1</formula>
    </cfRule>
  </conditionalFormatting>
  <conditionalFormatting sqref="E2:E5 E13: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33"/>
  <sheetViews>
    <sheetView tabSelected="1" workbookViewId="0">
      <pane xSplit="2" ySplit="3" topLeftCell="C692" activePane="bottomRight" state="frozen"/>
      <selection/>
      <selection pane="topRight"/>
      <selection pane="bottomLeft"/>
      <selection pane="bottomRight" activeCell="G734" sqref="G734"/>
    </sheetView>
  </sheetViews>
  <sheetFormatPr defaultColWidth="9.14285714285714" defaultRowHeight="12.75"/>
  <cols>
    <col min="1" max="1" width="9.57142857142857" style="2" customWidth="1"/>
    <col min="2" max="2" width="21.7142857142857" style="3" customWidth="1"/>
    <col min="3" max="6" width="5.85714285714286" style="3" customWidth="1"/>
    <col min="7" max="7" width="5.85714285714286" style="4" customWidth="1"/>
    <col min="8" max="8" width="7.71428571428571" style="4" customWidth="1"/>
    <col min="9" max="11" width="6.71428571428571" style="5" customWidth="1"/>
    <col min="12" max="12" width="8.28571428571429" style="5" customWidth="1"/>
    <col min="13" max="14" width="8.14285714285714" style="5" customWidth="1"/>
    <col min="15" max="15" width="7.28571428571429" style="5" customWidth="1"/>
    <col min="16" max="16" width="10.4285714285714" style="6" customWidth="1"/>
    <col min="17" max="17" width="14.4285714285714" style="6" customWidth="1"/>
    <col min="18" max="18" width="9.71428571428571" style="6" customWidth="1"/>
    <col min="19" max="19" width="9.14285714285714" style="6"/>
    <col min="20" max="20" width="10.7142857142857" style="6" customWidth="1"/>
    <col min="21" max="21" width="9.42857142857143" style="6" customWidth="1"/>
    <col min="22" max="22" width="9.71428571428571" style="6" customWidth="1"/>
    <col min="23" max="23" width="8.85714285714286" style="6" customWidth="1"/>
    <col min="24" max="24" width="9.28571428571429" style="6" customWidth="1"/>
    <col min="25" max="16384" width="9.14285714285714" style="6"/>
  </cols>
  <sheetData>
    <row r="1" ht="20.25" customHeight="1" spans="1:25">
      <c r="A1" s="7" t="s">
        <v>14</v>
      </c>
      <c r="B1" s="8"/>
      <c r="C1" s="8"/>
      <c r="D1" s="8"/>
      <c r="E1" s="8"/>
      <c r="F1" s="8"/>
      <c r="G1" s="8"/>
      <c r="H1" s="8"/>
      <c r="I1" s="7"/>
      <c r="J1" s="7"/>
      <c r="K1" s="7"/>
      <c r="L1" s="7"/>
      <c r="M1" s="7"/>
      <c r="N1" s="7"/>
      <c r="O1" s="7"/>
      <c r="P1" s="7"/>
      <c r="Q1" s="7"/>
      <c r="R1" s="7"/>
      <c r="S1" s="7"/>
      <c r="T1" s="7"/>
      <c r="U1" s="7"/>
      <c r="V1" s="7"/>
      <c r="W1" s="7"/>
      <c r="X1" s="7"/>
      <c r="Y1" s="7"/>
    </row>
    <row r="2" ht="17.45" customHeight="1" spans="1:25">
      <c r="A2" s="9" t="s">
        <v>15</v>
      </c>
      <c r="B2" s="10" t="s">
        <v>16</v>
      </c>
      <c r="C2" s="11" t="s">
        <v>17</v>
      </c>
      <c r="D2" s="11"/>
      <c r="E2" s="11"/>
      <c r="F2" s="11"/>
      <c r="G2" s="11"/>
      <c r="H2" s="11"/>
      <c r="I2" s="18"/>
      <c r="J2" s="18"/>
      <c r="K2" s="18"/>
      <c r="L2" s="18"/>
      <c r="M2" s="18"/>
      <c r="N2" s="18"/>
      <c r="O2" s="19" t="s">
        <v>18</v>
      </c>
      <c r="P2" s="19"/>
      <c r="Q2" s="19"/>
      <c r="R2" s="24" t="s">
        <v>19</v>
      </c>
      <c r="S2" s="9" t="s">
        <v>20</v>
      </c>
      <c r="T2" s="25" t="s">
        <v>21</v>
      </c>
      <c r="U2" s="25"/>
      <c r="V2" s="26" t="s">
        <v>22</v>
      </c>
      <c r="W2" s="25" t="s">
        <v>21</v>
      </c>
      <c r="X2" s="27"/>
      <c r="Y2" s="30" t="s">
        <v>23</v>
      </c>
    </row>
    <row r="3" ht="26.45" customHeight="1" spans="1:25">
      <c r="A3" s="9"/>
      <c r="B3" s="10"/>
      <c r="C3" s="12" t="s">
        <v>24</v>
      </c>
      <c r="D3" s="12" t="s">
        <v>25</v>
      </c>
      <c r="E3" s="12" t="s">
        <v>26</v>
      </c>
      <c r="F3" s="12" t="s">
        <v>27</v>
      </c>
      <c r="G3" s="13" t="s">
        <v>28</v>
      </c>
      <c r="H3" s="13" t="s">
        <v>29</v>
      </c>
      <c r="I3" s="20" t="s">
        <v>30</v>
      </c>
      <c r="J3" s="20" t="s">
        <v>31</v>
      </c>
      <c r="K3" s="20" t="s">
        <v>32</v>
      </c>
      <c r="L3" s="20" t="s">
        <v>33</v>
      </c>
      <c r="M3" s="20" t="s">
        <v>34</v>
      </c>
      <c r="N3" s="20" t="s">
        <v>35</v>
      </c>
      <c r="O3" s="21" t="s">
        <v>36</v>
      </c>
      <c r="P3" s="18" t="s">
        <v>37</v>
      </c>
      <c r="Q3" s="18" t="s">
        <v>38</v>
      </c>
      <c r="R3" s="24"/>
      <c r="S3" s="9"/>
      <c r="T3" s="26" t="s">
        <v>39</v>
      </c>
      <c r="U3" s="26" t="s">
        <v>40</v>
      </c>
      <c r="V3" s="26"/>
      <c r="W3" s="26" t="s">
        <v>41</v>
      </c>
      <c r="X3" s="26" t="s">
        <v>40</v>
      </c>
      <c r="Y3" s="30"/>
    </row>
    <row r="4" s="1" customFormat="1" spans="1:25">
      <c r="A4" s="14" t="s">
        <v>42</v>
      </c>
      <c r="B4" s="15" t="s">
        <v>43</v>
      </c>
      <c r="C4" s="16">
        <v>8</v>
      </c>
      <c r="D4" s="16">
        <v>21</v>
      </c>
      <c r="E4" s="16">
        <v>0.3</v>
      </c>
      <c r="F4" s="16">
        <v>48</v>
      </c>
      <c r="G4" s="16">
        <v>75</v>
      </c>
      <c r="H4" s="16">
        <v>14</v>
      </c>
      <c r="I4" s="22">
        <f>ROUNDUP(IF(COUNT(C4)=1,IF(C4&gt;2620,500,IF(C4&gt;=2100,(C4-2100)*(500-400)/(2620-2100)+400,IF(C4&gt;=1600,(C4-1600)*(400-300)/(2100-1600)+300,IF(C4&gt;800,(C4-800)*(300-200)/(2100-1600)+200,IF(C4&gt;=650,(C4-650)*(200-150)/(800-650)+150,IF(C4&gt;=500,(C4-500)*(150-100)/(650-500)+100,IF(C4&gt;=150,(C4-150)*(100-50)/(500-150)+50,IF(C4&gt;=0,(C4-0)*(50-0)/(150-0)+0,"无效值"))))))))),0)</f>
        <v>3</v>
      </c>
      <c r="J4" s="22">
        <f>ROUNDUP(IF(COUNT(D4)=1,IF(D4&gt;3840,500,IF(D4&gt;=3090,(D4-3090)*(500-400)/(3840-3090)+400,IF(D4&gt;=2340,(D4-2340)*(400-300)/(3090-2340)+300,IF(D4&gt;=1200,(D4-1200)*(300-200)/(2340-1200)+200,IF(D4&gt;=700,(D4-700)*(200-150)/(1200-700)+150,IF(D4&gt;=200,(D4-200)*(150-100)/(700-200)+100,IF(D4&gt;=100,(D4-100)*(100-50)/(200-100)+50,IF(D4&gt;=0,(D4-0)*(50-0)/(100-0)+0,"无效值"))))))))),0)</f>
        <v>11</v>
      </c>
      <c r="K4" s="22">
        <f>ROUNDUP(IF(COUNT(E4)=1,IF(E4&gt;150,500,IF(E4&gt;=120,(E4-120)*(500-400)/(150-120)+400,IF(E4&gt;=90,(E4-90)*(400-300)/(120-90)+300,IF(E4&gt;=60,(E4-60)*(300-200)/(90-60)+200,IF(E4&gt;=35,(E4-35)*(200-150)/(60-35)+150,IF(E4&gt;=10,(E4-10)*(150-100)/(35-10)+100,IF(E4&gt;=5,(E4-5)*(100-50)/(10-5)+50,IF(E4&gt;=0,(E4-0)*(50-0)/(5-0)+0,"无效值"))))))))),0)</f>
        <v>3</v>
      </c>
      <c r="L4" s="22">
        <f>ROUNDUP(IF(COUNT(F4)=1,IF(F4&gt;1200,500,IF(F4&gt;=1000,(F4-1000)*(500-400)/(1200-1000)+400,IF(F4&gt;=800,(F4-800)*(400-300)/(1000-800)+300,IF(F4&gt;=400,(F4-400)*(300-200)/(800-400)+200,IF(F4&gt;=300,(F4-300)*(200-150)/(400-300)+150,IF(F4&gt;=200,(F4-200)*(150-100)/(300-200)+100,IF(F4&gt;=160,(F4-160)*(100-50)/(200-160)+50,IF(F4&gt;=0,(F4-0)*(50-0)/(160-0)+0,"无效值"))))))))),0)</f>
        <v>15</v>
      </c>
      <c r="M4" s="22">
        <f>ROUNDUP(IF(COUNT(G4)=1,IF(G4&gt;600,500,IF(G4&gt;=500,(G4-500)*(500-400)/(600-500)+400,IF(G4&gt;=420,(G4-420)*(400-300)/(500-420)+300,IF(G4&gt;=350,(G4-350)*(300-200)/(420-350)+200,IF(G4&gt;=250,(G4-250)*(200-150)/(350-250)+150,IF(G4&gt;=150,(G4-150)*(150-100)/(250-150)+100,IF(G4&gt;=50,(G4-50)*(100-50)/(150-50)+50,IF(G4&gt;=0,(G4-0)*(50-0)/(50-0)+0,"无效值"))))))))),0)</f>
        <v>63</v>
      </c>
      <c r="N4" s="22">
        <f>ROUNDUP(IF(COUNT(H4)=1,IF(H4&gt;500,500,IF(H4&gt;=350,(H4-350)*(500-400)/(500-350)+400,IF(H4&gt;=250,(H4-250)*(400-300)/(350-250)+300,IF(H4&gt;=150,(H4-150)*(300-200)/(250-150)+200,IF(H4&gt;=115,(H4-115)*(200-150)/(150-115)+150,IF(H4&gt;=75,(H4-75)*(150-100)/(115-75)+100,IF(H4&gt;=35,(H4-35)*(100-50)/(75-35)+50,IF(H4&gt;=0,(H4-0)*(50-0)/(35-0)+0,"无效值"))))))))),0)</f>
        <v>20</v>
      </c>
      <c r="O4" s="22">
        <f>IF(MAX(I4:N4)&lt;=100,IF(COUNTIF(C4:N4,"&gt;0")=12,MAX(I4:N4),""),MAX(I4:N4))</f>
        <v>63</v>
      </c>
      <c r="P4" s="23" t="str">
        <f>IF(O4&lt;=50,"",IF(O4=I4,"SO2",IF(O4=J4,"NO2",IF(O4=K4,"CO",IF(O4=L4,"O3",IF(O4=M4,"PM10",IF(O4=N4,"PM2.5",)))))))</f>
        <v>PM10</v>
      </c>
      <c r="Q4" s="23" t="str">
        <f t="shared" ref="Q4" si="0">IF(COUNT(O4)=1,IF(O4&lt;=50,"一级,优",IF(O4&lt;=100,"二级，良",IF(O4&lt;=150,"三级，轻度污染",IF(O4&lt;=200,"四级，中度污染",IF(O4&lt;=300,"五级，重度污染",IF(O4&gt;300,"六级，严重污染")))))))</f>
        <v>二级，良</v>
      </c>
      <c r="R4" s="28">
        <f>H4/G4*100</f>
        <v>18.6666666666667</v>
      </c>
      <c r="S4" s="29"/>
      <c r="T4" s="29"/>
      <c r="U4" s="29" t="b">
        <f>IF(G4&gt;150,"PM10")</f>
        <v>0</v>
      </c>
      <c r="V4" s="29"/>
      <c r="W4" s="29" t="str">
        <f>IF(V4="","",IF(A4&gt;=V4,1,0))</f>
        <v/>
      </c>
      <c r="X4" s="29" t="b">
        <f>IF(G4&gt;150,"PM10")</f>
        <v>0</v>
      </c>
      <c r="Y4" s="28"/>
    </row>
    <row r="5" s="1" customFormat="1" spans="1:25">
      <c r="A5" s="14" t="s">
        <v>42</v>
      </c>
      <c r="B5" s="15" t="s">
        <v>44</v>
      </c>
      <c r="C5" s="16">
        <v>8</v>
      </c>
      <c r="D5" s="16">
        <v>15</v>
      </c>
      <c r="E5" s="16">
        <v>0.3</v>
      </c>
      <c r="F5" s="16">
        <v>53</v>
      </c>
      <c r="G5" s="16">
        <v>76</v>
      </c>
      <c r="H5" s="16">
        <v>18</v>
      </c>
      <c r="I5" s="22">
        <f t="shared" ref="I5:I68" si="1">ROUNDUP(IF(COUNT(C5)=1,IF(C5&gt;2620,500,IF(C5&gt;=2100,(C5-2100)*(500-400)/(2620-2100)+400,IF(C5&gt;=1600,(C5-1600)*(400-300)/(2100-1600)+300,IF(C5&gt;800,(C5-800)*(300-200)/(2100-1600)+200,IF(C5&gt;=650,(C5-650)*(200-150)/(800-650)+150,IF(C5&gt;=500,(C5-500)*(150-100)/(650-500)+100,IF(C5&gt;=150,(C5-150)*(100-50)/(500-150)+50,IF(C5&gt;=0,(C5-0)*(50-0)/(150-0)+0,"无效值"))))))))),0)</f>
        <v>3</v>
      </c>
      <c r="J5" s="22">
        <f t="shared" ref="J5:J68" si="2">ROUNDUP(IF(COUNT(D5)=1,IF(D5&gt;3840,500,IF(D5&gt;=3090,(D5-3090)*(500-400)/(3840-3090)+400,IF(D5&gt;=2340,(D5-2340)*(400-300)/(3090-2340)+300,IF(D5&gt;=1200,(D5-1200)*(300-200)/(2340-1200)+200,IF(D5&gt;=700,(D5-700)*(200-150)/(1200-700)+150,IF(D5&gt;=200,(D5-200)*(150-100)/(700-200)+100,IF(D5&gt;=100,(D5-100)*(100-50)/(200-100)+50,IF(D5&gt;=0,(D5-0)*(50-0)/(100-0)+0,"无效值"))))))))),0)</f>
        <v>8</v>
      </c>
      <c r="K5" s="22">
        <f t="shared" ref="K5:K68" si="3">ROUNDUP(IF(COUNT(E5)=1,IF(E5&gt;150,500,IF(E5&gt;=120,(E5-120)*(500-400)/(150-120)+400,IF(E5&gt;=90,(E5-90)*(400-300)/(120-90)+300,IF(E5&gt;=60,(E5-60)*(300-200)/(90-60)+200,IF(E5&gt;=35,(E5-35)*(200-150)/(60-35)+150,IF(E5&gt;=10,(E5-10)*(150-100)/(35-10)+100,IF(E5&gt;=5,(E5-5)*(100-50)/(10-5)+50,IF(E5&gt;=0,(E5-0)*(50-0)/(5-0)+0,"无效值"))))))))),0)</f>
        <v>3</v>
      </c>
      <c r="L5" s="22">
        <f t="shared" ref="L5:L68" si="4">ROUNDUP(IF(COUNT(F5)=1,IF(F5&gt;1200,500,IF(F5&gt;=1000,(F5-1000)*(500-400)/(1200-1000)+400,IF(F5&gt;=800,(F5-800)*(400-300)/(1000-800)+300,IF(F5&gt;=400,(F5-400)*(300-200)/(800-400)+200,IF(F5&gt;=300,(F5-300)*(200-150)/(400-300)+150,IF(F5&gt;=200,(F5-200)*(150-100)/(300-200)+100,IF(F5&gt;=160,(F5-160)*(100-50)/(200-160)+50,IF(F5&gt;=0,(F5-0)*(50-0)/(160-0)+0,"无效值"))))))))),0)</f>
        <v>17</v>
      </c>
      <c r="M5" s="22">
        <f t="shared" ref="M5:M68" si="5">ROUNDUP(IF(COUNT(G5)=1,IF(G5&gt;600,500,IF(G5&gt;=500,(G5-500)*(500-400)/(600-500)+400,IF(G5&gt;=420,(G5-420)*(400-300)/(500-420)+300,IF(G5&gt;=350,(G5-350)*(300-200)/(420-350)+200,IF(G5&gt;=250,(G5-250)*(200-150)/(350-250)+150,IF(G5&gt;=150,(G5-150)*(150-100)/(250-150)+100,IF(G5&gt;=50,(G5-50)*(100-50)/(150-50)+50,IF(G5&gt;=0,(G5-0)*(50-0)/(50-0)+0,"无效值"))))))))),0)</f>
        <v>63</v>
      </c>
      <c r="N5" s="22">
        <f t="shared" ref="N5:N68" si="6">ROUNDUP(IF(COUNT(H5)=1,IF(H5&gt;500,500,IF(H5&gt;=350,(H5-350)*(500-400)/(500-350)+400,IF(H5&gt;=250,(H5-250)*(400-300)/(350-250)+300,IF(H5&gt;=150,(H5-150)*(300-200)/(250-150)+200,IF(H5&gt;=115,(H5-115)*(200-150)/(150-115)+150,IF(H5&gt;=75,(H5-75)*(150-100)/(115-75)+100,IF(H5&gt;=35,(H5-35)*(100-50)/(75-35)+50,IF(H5&gt;=0,(H5-0)*(50-0)/(35-0)+0,"无效值"))))))))),0)</f>
        <v>26</v>
      </c>
      <c r="O5" s="22">
        <f t="shared" ref="O5:O68" si="7">IF(MAX(I5:N5)&lt;=100,IF(COUNTIF(C5:N5,"&gt;0")=12,MAX(I5:N5),""),MAX(I5:N5))</f>
        <v>63</v>
      </c>
      <c r="P5" s="23" t="str">
        <f t="shared" ref="P5:P68" si="8">IF(O5&lt;=50,"",IF(O5=I5,"SO2",IF(O5=J5,"NO2",IF(O5=K5,"CO",IF(O5=L5,"O3",IF(O5=M5,"PM10",IF(O5=N5,"PM2.5",)))))))</f>
        <v>PM10</v>
      </c>
      <c r="Q5" s="23" t="str">
        <f t="shared" ref="Q5:Q68" si="9">IF(COUNT(O5)=1,IF(O5&lt;=50,"一级,优",IF(O5&lt;=100,"二级，良",IF(O5&lt;=150,"三级，轻度污染",IF(O5&lt;=200,"四级，中度污染",IF(O5&lt;=300,"五级，重度污染",IF(O5&gt;300,"六级，严重污染")))))))</f>
        <v>二级，良</v>
      </c>
      <c r="R5" s="28">
        <f t="shared" ref="R5:R23" si="10">H5/G5*100</f>
        <v>23.6842105263158</v>
      </c>
      <c r="S5" s="29"/>
      <c r="T5" s="29"/>
      <c r="U5" s="29" t="b">
        <f t="shared" ref="U5:U23" si="11">IF(G5&gt;150,"PM10")</f>
        <v>0</v>
      </c>
      <c r="V5" s="29"/>
      <c r="W5" s="29" t="str">
        <f t="shared" ref="W5:W9" si="12">IF(V5="","",IF(A5&gt;=V5,1,0))</f>
        <v/>
      </c>
      <c r="X5" s="29" t="b">
        <f t="shared" ref="X5:X23" si="13">IF(G5&gt;150,"PM10")</f>
        <v>0</v>
      </c>
      <c r="Y5" s="28"/>
    </row>
    <row r="6" s="1" customFormat="1" spans="1:25">
      <c r="A6" s="14" t="s">
        <v>42</v>
      </c>
      <c r="B6" s="15" t="s">
        <v>45</v>
      </c>
      <c r="C6" s="16">
        <v>12</v>
      </c>
      <c r="D6" s="16">
        <v>10</v>
      </c>
      <c r="E6" s="16">
        <v>0.3</v>
      </c>
      <c r="F6" s="16">
        <v>60</v>
      </c>
      <c r="G6" s="16">
        <v>103</v>
      </c>
      <c r="H6" s="16">
        <v>16</v>
      </c>
      <c r="I6" s="22">
        <f t="shared" si="1"/>
        <v>4</v>
      </c>
      <c r="J6" s="22">
        <f t="shared" si="2"/>
        <v>5</v>
      </c>
      <c r="K6" s="22">
        <f t="shared" si="3"/>
        <v>3</v>
      </c>
      <c r="L6" s="22">
        <f t="shared" si="4"/>
        <v>19</v>
      </c>
      <c r="M6" s="22">
        <f t="shared" si="5"/>
        <v>77</v>
      </c>
      <c r="N6" s="22">
        <f t="shared" si="6"/>
        <v>23</v>
      </c>
      <c r="O6" s="22">
        <f t="shared" si="7"/>
        <v>77</v>
      </c>
      <c r="P6" s="23" t="str">
        <f t="shared" si="8"/>
        <v>PM10</v>
      </c>
      <c r="Q6" s="23" t="str">
        <f t="shared" si="9"/>
        <v>二级，良</v>
      </c>
      <c r="R6" s="28">
        <f t="shared" si="10"/>
        <v>15.5339805825243</v>
      </c>
      <c r="S6" s="29"/>
      <c r="T6" s="29"/>
      <c r="U6" s="29" t="b">
        <f t="shared" si="11"/>
        <v>0</v>
      </c>
      <c r="V6" s="29"/>
      <c r="W6" s="29" t="str">
        <f t="shared" si="12"/>
        <v/>
      </c>
      <c r="X6" s="29" t="b">
        <f t="shared" si="13"/>
        <v>0</v>
      </c>
      <c r="Y6" s="28"/>
    </row>
    <row r="7" s="1" customFormat="1" spans="1:25">
      <c r="A7" s="14" t="s">
        <v>42</v>
      </c>
      <c r="B7" s="15" t="s">
        <v>46</v>
      </c>
      <c r="C7" s="16">
        <v>12</v>
      </c>
      <c r="D7" s="16">
        <v>16</v>
      </c>
      <c r="E7" s="16">
        <v>0.3</v>
      </c>
      <c r="F7" s="16">
        <v>50</v>
      </c>
      <c r="G7" s="16">
        <v>107</v>
      </c>
      <c r="H7" s="16">
        <v>15</v>
      </c>
      <c r="I7" s="22">
        <f t="shared" si="1"/>
        <v>4</v>
      </c>
      <c r="J7" s="22">
        <f t="shared" si="2"/>
        <v>8</v>
      </c>
      <c r="K7" s="22">
        <f t="shared" si="3"/>
        <v>3</v>
      </c>
      <c r="L7" s="22">
        <f t="shared" si="4"/>
        <v>16</v>
      </c>
      <c r="M7" s="22">
        <f t="shared" si="5"/>
        <v>79</v>
      </c>
      <c r="N7" s="22">
        <f t="shared" si="6"/>
        <v>22</v>
      </c>
      <c r="O7" s="22">
        <f t="shared" si="7"/>
        <v>79</v>
      </c>
      <c r="P7" s="23" t="str">
        <f t="shared" si="8"/>
        <v>PM10</v>
      </c>
      <c r="Q7" s="23" t="str">
        <f t="shared" si="9"/>
        <v>二级，良</v>
      </c>
      <c r="R7" s="28">
        <f t="shared" si="10"/>
        <v>14.018691588785</v>
      </c>
      <c r="S7" s="29"/>
      <c r="T7" s="29"/>
      <c r="U7" s="29" t="b">
        <f t="shared" si="11"/>
        <v>0</v>
      </c>
      <c r="V7" s="29"/>
      <c r="W7" s="29" t="str">
        <f t="shared" si="12"/>
        <v/>
      </c>
      <c r="X7" s="29" t="b">
        <f t="shared" si="13"/>
        <v>0</v>
      </c>
      <c r="Y7" s="28"/>
    </row>
    <row r="8" s="1" customFormat="1" spans="1:25">
      <c r="A8" s="14" t="s">
        <v>42</v>
      </c>
      <c r="B8" s="15" t="s">
        <v>47</v>
      </c>
      <c r="C8" s="16">
        <v>10</v>
      </c>
      <c r="D8" s="16">
        <v>17</v>
      </c>
      <c r="E8" s="16">
        <v>0.4</v>
      </c>
      <c r="F8" s="16">
        <v>42</v>
      </c>
      <c r="G8" s="16">
        <v>92</v>
      </c>
      <c r="H8" s="16">
        <v>15</v>
      </c>
      <c r="I8" s="22">
        <f t="shared" si="1"/>
        <v>4</v>
      </c>
      <c r="J8" s="22">
        <f t="shared" si="2"/>
        <v>9</v>
      </c>
      <c r="K8" s="22">
        <f t="shared" si="3"/>
        <v>4</v>
      </c>
      <c r="L8" s="22">
        <f t="shared" si="4"/>
        <v>14</v>
      </c>
      <c r="M8" s="22">
        <f t="shared" si="5"/>
        <v>71</v>
      </c>
      <c r="N8" s="22">
        <f t="shared" si="6"/>
        <v>22</v>
      </c>
      <c r="O8" s="22">
        <f t="shared" si="7"/>
        <v>71</v>
      </c>
      <c r="P8" s="23" t="str">
        <f t="shared" si="8"/>
        <v>PM10</v>
      </c>
      <c r="Q8" s="23" t="str">
        <f t="shared" si="9"/>
        <v>二级，良</v>
      </c>
      <c r="R8" s="28">
        <f t="shared" si="10"/>
        <v>16.304347826087</v>
      </c>
      <c r="S8" s="29"/>
      <c r="T8" s="29"/>
      <c r="U8" s="29" t="b">
        <f t="shared" si="11"/>
        <v>0</v>
      </c>
      <c r="V8" s="29"/>
      <c r="W8" s="29" t="str">
        <f t="shared" si="12"/>
        <v/>
      </c>
      <c r="X8" s="29" t="b">
        <f t="shared" si="13"/>
        <v>0</v>
      </c>
      <c r="Y8" s="28"/>
    </row>
    <row r="9" s="1" customFormat="1" spans="1:25">
      <c r="A9" s="14" t="s">
        <v>42</v>
      </c>
      <c r="B9" s="15" t="s">
        <v>48</v>
      </c>
      <c r="C9" s="16">
        <v>10</v>
      </c>
      <c r="D9" s="16">
        <v>15</v>
      </c>
      <c r="E9" s="16">
        <v>0.3</v>
      </c>
      <c r="F9" s="16">
        <v>45</v>
      </c>
      <c r="G9" s="16">
        <v>72</v>
      </c>
      <c r="H9" s="16">
        <v>15</v>
      </c>
      <c r="I9" s="22">
        <f t="shared" si="1"/>
        <v>4</v>
      </c>
      <c r="J9" s="22">
        <f t="shared" si="2"/>
        <v>8</v>
      </c>
      <c r="K9" s="22">
        <f t="shared" si="3"/>
        <v>3</v>
      </c>
      <c r="L9" s="22">
        <f t="shared" si="4"/>
        <v>15</v>
      </c>
      <c r="M9" s="22">
        <f t="shared" si="5"/>
        <v>61</v>
      </c>
      <c r="N9" s="22">
        <f t="shared" si="6"/>
        <v>22</v>
      </c>
      <c r="O9" s="22">
        <f t="shared" si="7"/>
        <v>61</v>
      </c>
      <c r="P9" s="23" t="str">
        <f t="shared" si="8"/>
        <v>PM10</v>
      </c>
      <c r="Q9" s="23" t="str">
        <f t="shared" si="9"/>
        <v>二级，良</v>
      </c>
      <c r="R9" s="28">
        <f t="shared" si="10"/>
        <v>20.8333333333333</v>
      </c>
      <c r="S9" s="29"/>
      <c r="T9" s="29"/>
      <c r="U9" s="29" t="b">
        <f t="shared" si="11"/>
        <v>0</v>
      </c>
      <c r="V9" s="29"/>
      <c r="W9" s="29" t="str">
        <f t="shared" si="12"/>
        <v/>
      </c>
      <c r="X9" s="29" t="b">
        <f t="shared" si="13"/>
        <v>0</v>
      </c>
      <c r="Y9" s="28"/>
    </row>
    <row r="10" s="1" customFormat="1" spans="1:25">
      <c r="A10" s="14" t="s">
        <v>42</v>
      </c>
      <c r="B10" s="15" t="s">
        <v>49</v>
      </c>
      <c r="C10" s="16">
        <v>12</v>
      </c>
      <c r="D10" s="16">
        <v>13</v>
      </c>
      <c r="E10" s="16">
        <v>0.4</v>
      </c>
      <c r="F10" s="16">
        <v>49</v>
      </c>
      <c r="G10" s="16">
        <v>73</v>
      </c>
      <c r="H10" s="16">
        <v>15</v>
      </c>
      <c r="I10" s="22">
        <f t="shared" si="1"/>
        <v>4</v>
      </c>
      <c r="J10" s="22">
        <f t="shared" si="2"/>
        <v>7</v>
      </c>
      <c r="K10" s="22">
        <f t="shared" si="3"/>
        <v>4</v>
      </c>
      <c r="L10" s="22">
        <f t="shared" si="4"/>
        <v>16</v>
      </c>
      <c r="M10" s="22">
        <f t="shared" si="5"/>
        <v>62</v>
      </c>
      <c r="N10" s="22">
        <f t="shared" si="6"/>
        <v>22</v>
      </c>
      <c r="O10" s="22">
        <f t="shared" si="7"/>
        <v>62</v>
      </c>
      <c r="P10" s="23" t="str">
        <f t="shared" si="8"/>
        <v>PM10</v>
      </c>
      <c r="Q10" s="23" t="str">
        <f t="shared" si="9"/>
        <v>二级，良</v>
      </c>
      <c r="R10" s="28">
        <f t="shared" si="10"/>
        <v>20.5479452054795</v>
      </c>
      <c r="S10" s="28">
        <f>AVERAGE(R4:R9)*0.5</f>
        <v>9.08676921030934</v>
      </c>
      <c r="T10" s="28">
        <f>R10-S10</f>
        <v>11.4611759951701</v>
      </c>
      <c r="U10" s="29" t="b">
        <f t="shared" si="11"/>
        <v>0</v>
      </c>
      <c r="V10" s="28">
        <f>AVERAGE(G4:G9)*2</f>
        <v>175</v>
      </c>
      <c r="W10" s="29">
        <f>IF(V10="","",IF(G10&gt;=V10,1,0))</f>
        <v>0</v>
      </c>
      <c r="X10" s="29" t="b">
        <f t="shared" si="13"/>
        <v>0</v>
      </c>
      <c r="Y10" s="28">
        <f>AVERAGE(G4:G9)*10%+AVERAGE(G4:G9)</f>
        <v>96.25</v>
      </c>
    </row>
    <row r="11" s="1" customFormat="1" spans="1:25">
      <c r="A11" s="14" t="s">
        <v>42</v>
      </c>
      <c r="B11" s="15" t="s">
        <v>50</v>
      </c>
      <c r="C11" s="16">
        <v>11</v>
      </c>
      <c r="D11" s="16">
        <v>14</v>
      </c>
      <c r="E11" s="16">
        <v>0.4</v>
      </c>
      <c r="F11" s="16">
        <v>48</v>
      </c>
      <c r="G11" s="16">
        <v>77</v>
      </c>
      <c r="H11" s="16">
        <v>15</v>
      </c>
      <c r="I11" s="22">
        <f t="shared" si="1"/>
        <v>4</v>
      </c>
      <c r="J11" s="22">
        <f t="shared" si="2"/>
        <v>7</v>
      </c>
      <c r="K11" s="22">
        <f t="shared" si="3"/>
        <v>4</v>
      </c>
      <c r="L11" s="22">
        <f t="shared" si="4"/>
        <v>15</v>
      </c>
      <c r="M11" s="22">
        <f t="shared" si="5"/>
        <v>64</v>
      </c>
      <c r="N11" s="22">
        <f t="shared" si="6"/>
        <v>22</v>
      </c>
      <c r="O11" s="22">
        <f t="shared" si="7"/>
        <v>64</v>
      </c>
      <c r="P11" s="23" t="str">
        <f t="shared" si="8"/>
        <v>PM10</v>
      </c>
      <c r="Q11" s="23" t="str">
        <f t="shared" si="9"/>
        <v>二级，良</v>
      </c>
      <c r="R11" s="28">
        <f t="shared" si="10"/>
        <v>19.4805194805195</v>
      </c>
      <c r="S11" s="28">
        <f t="shared" ref="S11:S23" si="14">AVERAGE(R5:R10)*0.5</f>
        <v>9.24354242187707</v>
      </c>
      <c r="T11" s="28">
        <f t="shared" ref="T11:T23" si="15">R11-S11</f>
        <v>10.2369770586424</v>
      </c>
      <c r="U11" s="29" t="b">
        <f t="shared" si="11"/>
        <v>0</v>
      </c>
      <c r="V11" s="28">
        <f t="shared" ref="V11:V23" si="16">AVERAGE(G5:G10)*2</f>
        <v>174.333333333333</v>
      </c>
      <c r="W11" s="29">
        <f t="shared" ref="W11:W23" si="17">IF(V11="","",IF(G11&gt;=V11,1,0))</f>
        <v>0</v>
      </c>
      <c r="X11" s="29" t="b">
        <f t="shared" si="13"/>
        <v>0</v>
      </c>
      <c r="Y11" s="28">
        <f t="shared" ref="Y11:Y23" si="18">AVERAGE(G5:G10)*10%+AVERAGE(G5:G10)</f>
        <v>95.8833333333333</v>
      </c>
    </row>
    <row r="12" s="1" customFormat="1" spans="1:25">
      <c r="A12" s="14" t="s">
        <v>42</v>
      </c>
      <c r="B12" s="15" t="s">
        <v>51</v>
      </c>
      <c r="C12" s="16">
        <v>9</v>
      </c>
      <c r="D12" s="16">
        <v>28</v>
      </c>
      <c r="E12" s="16">
        <v>0.4</v>
      </c>
      <c r="F12" s="16">
        <v>35</v>
      </c>
      <c r="G12" s="16">
        <v>67</v>
      </c>
      <c r="H12" s="16">
        <v>16</v>
      </c>
      <c r="I12" s="22">
        <f t="shared" si="1"/>
        <v>3</v>
      </c>
      <c r="J12" s="22">
        <f t="shared" si="2"/>
        <v>14</v>
      </c>
      <c r="K12" s="22">
        <f t="shared" si="3"/>
        <v>4</v>
      </c>
      <c r="L12" s="22">
        <f t="shared" si="4"/>
        <v>11</v>
      </c>
      <c r="M12" s="22">
        <f t="shared" si="5"/>
        <v>59</v>
      </c>
      <c r="N12" s="22">
        <f t="shared" si="6"/>
        <v>23</v>
      </c>
      <c r="O12" s="22">
        <f t="shared" si="7"/>
        <v>59</v>
      </c>
      <c r="P12" s="23" t="str">
        <f t="shared" si="8"/>
        <v>PM10</v>
      </c>
      <c r="Q12" s="23" t="str">
        <f t="shared" si="9"/>
        <v>二级，良</v>
      </c>
      <c r="R12" s="28">
        <f t="shared" si="10"/>
        <v>23.8805970149254</v>
      </c>
      <c r="S12" s="28">
        <f t="shared" si="14"/>
        <v>8.89323483472738</v>
      </c>
      <c r="T12" s="28">
        <f t="shared" si="15"/>
        <v>14.987362180198</v>
      </c>
      <c r="U12" s="29" t="b">
        <f t="shared" si="11"/>
        <v>0</v>
      </c>
      <c r="V12" s="28">
        <f t="shared" si="16"/>
        <v>174.666666666667</v>
      </c>
      <c r="W12" s="29">
        <f t="shared" si="17"/>
        <v>0</v>
      </c>
      <c r="X12" s="29" t="b">
        <f t="shared" si="13"/>
        <v>0</v>
      </c>
      <c r="Y12" s="28">
        <f t="shared" si="18"/>
        <v>96.0666666666667</v>
      </c>
    </row>
    <row r="13" s="1" customFormat="1" spans="1:25">
      <c r="A13" s="14" t="s">
        <v>42</v>
      </c>
      <c r="B13" s="15" t="s">
        <v>52</v>
      </c>
      <c r="C13" s="16">
        <v>13</v>
      </c>
      <c r="D13" s="16">
        <v>31</v>
      </c>
      <c r="E13" s="16">
        <v>0.4</v>
      </c>
      <c r="F13" s="16">
        <v>46</v>
      </c>
      <c r="G13" s="16">
        <v>73</v>
      </c>
      <c r="H13" s="16">
        <v>16</v>
      </c>
      <c r="I13" s="22">
        <f t="shared" si="1"/>
        <v>5</v>
      </c>
      <c r="J13" s="22">
        <f t="shared" si="2"/>
        <v>16</v>
      </c>
      <c r="K13" s="22">
        <f t="shared" si="3"/>
        <v>4</v>
      </c>
      <c r="L13" s="22">
        <f t="shared" si="4"/>
        <v>15</v>
      </c>
      <c r="M13" s="22">
        <f t="shared" si="5"/>
        <v>62</v>
      </c>
      <c r="N13" s="22">
        <f t="shared" si="6"/>
        <v>23</v>
      </c>
      <c r="O13" s="22">
        <f t="shared" si="7"/>
        <v>62</v>
      </c>
      <c r="P13" s="23" t="str">
        <f t="shared" si="8"/>
        <v>PM10</v>
      </c>
      <c r="Q13" s="23" t="str">
        <f t="shared" si="9"/>
        <v>二级，良</v>
      </c>
      <c r="R13" s="28">
        <f t="shared" si="10"/>
        <v>21.9178082191781</v>
      </c>
      <c r="S13" s="28">
        <f t="shared" si="14"/>
        <v>9.58878620409414</v>
      </c>
      <c r="T13" s="28">
        <f t="shared" si="15"/>
        <v>12.3290220150839</v>
      </c>
      <c r="U13" s="29" t="b">
        <f t="shared" si="11"/>
        <v>0</v>
      </c>
      <c r="V13" s="28">
        <f t="shared" si="16"/>
        <v>162.666666666667</v>
      </c>
      <c r="W13" s="29">
        <f t="shared" si="17"/>
        <v>0</v>
      </c>
      <c r="X13" s="29" t="b">
        <f t="shared" si="13"/>
        <v>0</v>
      </c>
      <c r="Y13" s="28">
        <f t="shared" si="18"/>
        <v>89.4666666666667</v>
      </c>
    </row>
    <row r="14" s="1" customFormat="1" spans="1:25">
      <c r="A14" s="14" t="s">
        <v>42</v>
      </c>
      <c r="B14" s="15" t="s">
        <v>53</v>
      </c>
      <c r="C14" s="16">
        <v>11</v>
      </c>
      <c r="D14" s="16">
        <v>13</v>
      </c>
      <c r="E14" s="16">
        <v>0.3</v>
      </c>
      <c r="F14" s="16">
        <v>71</v>
      </c>
      <c r="G14" s="16">
        <v>55</v>
      </c>
      <c r="H14" s="16">
        <v>12</v>
      </c>
      <c r="I14" s="22">
        <f t="shared" si="1"/>
        <v>4</v>
      </c>
      <c r="J14" s="22">
        <f t="shared" si="2"/>
        <v>7</v>
      </c>
      <c r="K14" s="22">
        <f t="shared" si="3"/>
        <v>3</v>
      </c>
      <c r="L14" s="22">
        <f t="shared" si="4"/>
        <v>23</v>
      </c>
      <c r="M14" s="22">
        <f t="shared" si="5"/>
        <v>53</v>
      </c>
      <c r="N14" s="22">
        <f t="shared" si="6"/>
        <v>18</v>
      </c>
      <c r="O14" s="22">
        <f t="shared" si="7"/>
        <v>53</v>
      </c>
      <c r="P14" s="23" t="str">
        <f t="shared" si="8"/>
        <v>PM10</v>
      </c>
      <c r="Q14" s="23" t="str">
        <f t="shared" si="9"/>
        <v>二级，良</v>
      </c>
      <c r="R14" s="28">
        <f t="shared" si="10"/>
        <v>21.8181818181818</v>
      </c>
      <c r="S14" s="28">
        <f t="shared" si="14"/>
        <v>10.2470459232936</v>
      </c>
      <c r="T14" s="28">
        <f t="shared" si="15"/>
        <v>11.5711358948883</v>
      </c>
      <c r="U14" s="29" t="b">
        <f t="shared" si="11"/>
        <v>0</v>
      </c>
      <c r="V14" s="28">
        <f t="shared" si="16"/>
        <v>151.333333333333</v>
      </c>
      <c r="W14" s="29">
        <f t="shared" si="17"/>
        <v>0</v>
      </c>
      <c r="X14" s="29" t="b">
        <f t="shared" si="13"/>
        <v>0</v>
      </c>
      <c r="Y14" s="28">
        <f t="shared" si="18"/>
        <v>83.2333333333333</v>
      </c>
    </row>
    <row r="15" s="1" customFormat="1" spans="1:25">
      <c r="A15" s="14" t="s">
        <v>42</v>
      </c>
      <c r="B15" s="15" t="s">
        <v>54</v>
      </c>
      <c r="C15" s="16">
        <v>8</v>
      </c>
      <c r="D15" s="16">
        <v>6</v>
      </c>
      <c r="E15" s="16">
        <v>0.3</v>
      </c>
      <c r="F15" s="16">
        <v>89</v>
      </c>
      <c r="G15" s="16">
        <v>41</v>
      </c>
      <c r="H15" s="16">
        <v>10</v>
      </c>
      <c r="I15" s="22">
        <f t="shared" si="1"/>
        <v>3</v>
      </c>
      <c r="J15" s="22">
        <f t="shared" si="2"/>
        <v>3</v>
      </c>
      <c r="K15" s="22">
        <f t="shared" si="3"/>
        <v>3</v>
      </c>
      <c r="L15" s="22">
        <f t="shared" si="4"/>
        <v>28</v>
      </c>
      <c r="M15" s="22">
        <f t="shared" si="5"/>
        <v>41</v>
      </c>
      <c r="N15" s="22">
        <f t="shared" si="6"/>
        <v>15</v>
      </c>
      <c r="O15" s="22">
        <f t="shared" si="7"/>
        <v>41</v>
      </c>
      <c r="P15" s="23" t="str">
        <f t="shared" si="8"/>
        <v/>
      </c>
      <c r="Q15" s="23" t="str">
        <f t="shared" si="9"/>
        <v>一级,优</v>
      </c>
      <c r="R15" s="28">
        <f t="shared" si="10"/>
        <v>24.390243902439</v>
      </c>
      <c r="S15" s="28">
        <f t="shared" si="14"/>
        <v>10.7065320893015</v>
      </c>
      <c r="T15" s="28">
        <f t="shared" si="15"/>
        <v>13.6837118131376</v>
      </c>
      <c r="U15" s="29" t="b">
        <f t="shared" si="11"/>
        <v>0</v>
      </c>
      <c r="V15" s="28">
        <f t="shared" si="16"/>
        <v>139</v>
      </c>
      <c r="W15" s="29">
        <f t="shared" si="17"/>
        <v>0</v>
      </c>
      <c r="X15" s="29" t="b">
        <f t="shared" si="13"/>
        <v>0</v>
      </c>
      <c r="Y15" s="28">
        <f t="shared" si="18"/>
        <v>76.45</v>
      </c>
    </row>
    <row r="16" s="1" customFormat="1" spans="1:25">
      <c r="A16" s="14" t="s">
        <v>42</v>
      </c>
      <c r="B16" s="15" t="s">
        <v>55</v>
      </c>
      <c r="C16" s="16">
        <v>8</v>
      </c>
      <c r="D16" s="16">
        <v>5</v>
      </c>
      <c r="E16" s="16">
        <v>0.3</v>
      </c>
      <c r="F16" s="16">
        <v>91</v>
      </c>
      <c r="G16" s="16">
        <v>20</v>
      </c>
      <c r="H16" s="16">
        <v>9</v>
      </c>
      <c r="I16" s="22">
        <f t="shared" si="1"/>
        <v>3</v>
      </c>
      <c r="J16" s="22">
        <f t="shared" si="2"/>
        <v>3</v>
      </c>
      <c r="K16" s="22">
        <f t="shared" si="3"/>
        <v>3</v>
      </c>
      <c r="L16" s="22">
        <f t="shared" si="4"/>
        <v>29</v>
      </c>
      <c r="M16" s="22">
        <f t="shared" si="5"/>
        <v>20</v>
      </c>
      <c r="N16" s="22">
        <f t="shared" si="6"/>
        <v>13</v>
      </c>
      <c r="O16" s="22">
        <f t="shared" si="7"/>
        <v>29</v>
      </c>
      <c r="P16" s="23" t="str">
        <f t="shared" si="8"/>
        <v/>
      </c>
      <c r="Q16" s="23" t="str">
        <f t="shared" si="9"/>
        <v>一级,优</v>
      </c>
      <c r="R16" s="28">
        <f t="shared" si="10"/>
        <v>45</v>
      </c>
      <c r="S16" s="28">
        <f t="shared" si="14"/>
        <v>11.0029413033936</v>
      </c>
      <c r="T16" s="28">
        <f t="shared" si="15"/>
        <v>33.9970586966064</v>
      </c>
      <c r="U16" s="29" t="b">
        <f t="shared" si="11"/>
        <v>0</v>
      </c>
      <c r="V16" s="28">
        <f t="shared" si="16"/>
        <v>128.666666666667</v>
      </c>
      <c r="W16" s="29">
        <f t="shared" si="17"/>
        <v>0</v>
      </c>
      <c r="X16" s="29" t="b">
        <f t="shared" si="13"/>
        <v>0</v>
      </c>
      <c r="Y16" s="28">
        <f t="shared" si="18"/>
        <v>70.7666666666667</v>
      </c>
    </row>
    <row r="17" s="1" customFormat="1" spans="1:25">
      <c r="A17" s="14" t="s">
        <v>42</v>
      </c>
      <c r="B17" s="15" t="s">
        <v>56</v>
      </c>
      <c r="C17" s="16">
        <v>11</v>
      </c>
      <c r="D17" s="16">
        <v>6</v>
      </c>
      <c r="E17" s="16">
        <v>0.3</v>
      </c>
      <c r="F17" s="16">
        <v>94</v>
      </c>
      <c r="G17" s="16">
        <v>28</v>
      </c>
      <c r="H17" s="16">
        <v>9</v>
      </c>
      <c r="I17" s="22">
        <f t="shared" si="1"/>
        <v>4</v>
      </c>
      <c r="J17" s="22">
        <f t="shared" si="2"/>
        <v>3</v>
      </c>
      <c r="K17" s="22">
        <f t="shared" si="3"/>
        <v>3</v>
      </c>
      <c r="L17" s="22">
        <f t="shared" si="4"/>
        <v>30</v>
      </c>
      <c r="M17" s="22">
        <f t="shared" si="5"/>
        <v>28</v>
      </c>
      <c r="N17" s="22">
        <f t="shared" si="6"/>
        <v>13</v>
      </c>
      <c r="O17" s="22">
        <f t="shared" si="7"/>
        <v>30</v>
      </c>
      <c r="P17" s="23" t="str">
        <f t="shared" si="8"/>
        <v/>
      </c>
      <c r="Q17" s="23" t="str">
        <f t="shared" si="9"/>
        <v>一级,优</v>
      </c>
      <c r="R17" s="28">
        <f t="shared" si="10"/>
        <v>32.1428571428571</v>
      </c>
      <c r="S17" s="28">
        <f t="shared" si="14"/>
        <v>13.0406125362703</v>
      </c>
      <c r="T17" s="28">
        <f t="shared" si="15"/>
        <v>19.1022446065868</v>
      </c>
      <c r="U17" s="29" t="b">
        <f t="shared" si="11"/>
        <v>0</v>
      </c>
      <c r="V17" s="28">
        <f t="shared" si="16"/>
        <v>111</v>
      </c>
      <c r="W17" s="29">
        <f t="shared" si="17"/>
        <v>0</v>
      </c>
      <c r="X17" s="29" t="b">
        <f t="shared" si="13"/>
        <v>0</v>
      </c>
      <c r="Y17" s="28">
        <f t="shared" si="18"/>
        <v>61.05</v>
      </c>
    </row>
    <row r="18" s="1" customFormat="1" spans="1:25">
      <c r="A18" s="14" t="s">
        <v>42</v>
      </c>
      <c r="B18" s="15" t="s">
        <v>57</v>
      </c>
      <c r="C18" s="16">
        <v>14</v>
      </c>
      <c r="D18" s="16">
        <v>7</v>
      </c>
      <c r="E18" s="16">
        <v>0.3</v>
      </c>
      <c r="F18" s="16">
        <v>97</v>
      </c>
      <c r="G18" s="16">
        <v>24</v>
      </c>
      <c r="H18" s="16">
        <v>10</v>
      </c>
      <c r="I18" s="22">
        <f t="shared" si="1"/>
        <v>5</v>
      </c>
      <c r="J18" s="22">
        <f t="shared" si="2"/>
        <v>4</v>
      </c>
      <c r="K18" s="22">
        <f t="shared" si="3"/>
        <v>3</v>
      </c>
      <c r="L18" s="22">
        <f t="shared" si="4"/>
        <v>31</v>
      </c>
      <c r="M18" s="22">
        <f t="shared" si="5"/>
        <v>24</v>
      </c>
      <c r="N18" s="22">
        <f t="shared" si="6"/>
        <v>15</v>
      </c>
      <c r="O18" s="22">
        <f t="shared" si="7"/>
        <v>31</v>
      </c>
      <c r="P18" s="23" t="str">
        <f t="shared" si="8"/>
        <v/>
      </c>
      <c r="Q18" s="23" t="str">
        <f t="shared" si="9"/>
        <v>一级,优</v>
      </c>
      <c r="R18" s="28">
        <f t="shared" si="10"/>
        <v>41.6666666666667</v>
      </c>
      <c r="S18" s="28">
        <f t="shared" si="14"/>
        <v>14.0958073414651</v>
      </c>
      <c r="T18" s="28">
        <f t="shared" si="15"/>
        <v>27.5708593252016</v>
      </c>
      <c r="U18" s="29" t="b">
        <f t="shared" si="11"/>
        <v>0</v>
      </c>
      <c r="V18" s="28">
        <f t="shared" si="16"/>
        <v>94.6666666666667</v>
      </c>
      <c r="W18" s="29">
        <f t="shared" si="17"/>
        <v>0</v>
      </c>
      <c r="X18" s="29" t="b">
        <f t="shared" si="13"/>
        <v>0</v>
      </c>
      <c r="Y18" s="28">
        <f t="shared" si="18"/>
        <v>52.0666666666667</v>
      </c>
    </row>
    <row r="19" s="1" customFormat="1" spans="1:25">
      <c r="A19" s="14" t="s">
        <v>42</v>
      </c>
      <c r="B19" s="15" t="s">
        <v>58</v>
      </c>
      <c r="C19" s="17">
        <v>12</v>
      </c>
      <c r="D19" s="17">
        <v>6</v>
      </c>
      <c r="E19" s="16">
        <v>0.4</v>
      </c>
      <c r="F19" s="16">
        <v>103</v>
      </c>
      <c r="G19" s="16">
        <v>24</v>
      </c>
      <c r="H19" s="16">
        <v>9</v>
      </c>
      <c r="I19" s="22">
        <f t="shared" si="1"/>
        <v>4</v>
      </c>
      <c r="J19" s="22">
        <f t="shared" si="2"/>
        <v>3</v>
      </c>
      <c r="K19" s="22">
        <f t="shared" si="3"/>
        <v>4</v>
      </c>
      <c r="L19" s="22">
        <f t="shared" si="4"/>
        <v>33</v>
      </c>
      <c r="M19" s="22">
        <f t="shared" si="5"/>
        <v>24</v>
      </c>
      <c r="N19" s="22">
        <f t="shared" si="6"/>
        <v>13</v>
      </c>
      <c r="O19" s="22">
        <f t="shared" si="7"/>
        <v>33</v>
      </c>
      <c r="P19" s="23" t="str">
        <f t="shared" si="8"/>
        <v/>
      </c>
      <c r="Q19" s="23" t="str">
        <f t="shared" si="9"/>
        <v>一级,优</v>
      </c>
      <c r="R19" s="28">
        <f t="shared" si="10"/>
        <v>37.5</v>
      </c>
      <c r="S19" s="28">
        <f t="shared" si="14"/>
        <v>15.5779798124436</v>
      </c>
      <c r="T19" s="28">
        <f t="shared" si="15"/>
        <v>21.9220201875564</v>
      </c>
      <c r="U19" s="29" t="b">
        <f t="shared" si="11"/>
        <v>0</v>
      </c>
      <c r="V19" s="28">
        <f t="shared" si="16"/>
        <v>80.3333333333333</v>
      </c>
      <c r="W19" s="29">
        <f t="shared" si="17"/>
        <v>0</v>
      </c>
      <c r="X19" s="29" t="b">
        <f t="shared" si="13"/>
        <v>0</v>
      </c>
      <c r="Y19" s="28">
        <f t="shared" si="18"/>
        <v>44.1833333333333</v>
      </c>
    </row>
    <row r="20" s="1" customFormat="1" spans="1:25">
      <c r="A20" s="14" t="s">
        <v>42</v>
      </c>
      <c r="B20" s="15" t="s">
        <v>59</v>
      </c>
      <c r="C20" s="16">
        <v>13</v>
      </c>
      <c r="D20" s="16">
        <v>5</v>
      </c>
      <c r="E20" s="17">
        <v>0.4</v>
      </c>
      <c r="F20" s="17">
        <v>99</v>
      </c>
      <c r="G20" s="16">
        <v>24</v>
      </c>
      <c r="H20" s="16">
        <v>9</v>
      </c>
      <c r="I20" s="22">
        <f t="shared" si="1"/>
        <v>5</v>
      </c>
      <c r="J20" s="22">
        <f t="shared" si="2"/>
        <v>3</v>
      </c>
      <c r="K20" s="22">
        <f t="shared" si="3"/>
        <v>4</v>
      </c>
      <c r="L20" s="22">
        <f t="shared" si="4"/>
        <v>31</v>
      </c>
      <c r="M20" s="22">
        <f t="shared" si="5"/>
        <v>24</v>
      </c>
      <c r="N20" s="22">
        <f t="shared" si="6"/>
        <v>13</v>
      </c>
      <c r="O20" s="22">
        <f t="shared" si="7"/>
        <v>31</v>
      </c>
      <c r="P20" s="23" t="str">
        <f t="shared" si="8"/>
        <v/>
      </c>
      <c r="Q20" s="23" t="str">
        <f t="shared" si="9"/>
        <v>一级,优</v>
      </c>
      <c r="R20" s="28">
        <f t="shared" si="10"/>
        <v>37.5</v>
      </c>
      <c r="S20" s="28">
        <f t="shared" si="14"/>
        <v>16.8764957941787</v>
      </c>
      <c r="T20" s="28">
        <f t="shared" si="15"/>
        <v>20.6235042058213</v>
      </c>
      <c r="U20" s="29" t="b">
        <f t="shared" si="11"/>
        <v>0</v>
      </c>
      <c r="V20" s="28">
        <f t="shared" si="16"/>
        <v>64</v>
      </c>
      <c r="W20" s="29">
        <f t="shared" si="17"/>
        <v>0</v>
      </c>
      <c r="X20" s="29" t="b">
        <f t="shared" si="13"/>
        <v>0</v>
      </c>
      <c r="Y20" s="28">
        <f t="shared" si="18"/>
        <v>35.2</v>
      </c>
    </row>
    <row r="21" s="1" customFormat="1" spans="1:25">
      <c r="A21" s="14" t="s">
        <v>42</v>
      </c>
      <c r="B21" s="15" t="s">
        <v>60</v>
      </c>
      <c r="C21" s="16">
        <v>11</v>
      </c>
      <c r="D21" s="16">
        <v>5</v>
      </c>
      <c r="E21" s="16">
        <v>0.4</v>
      </c>
      <c r="F21" s="16">
        <v>107</v>
      </c>
      <c r="G21" s="16">
        <v>30</v>
      </c>
      <c r="H21" s="16">
        <v>8</v>
      </c>
      <c r="I21" s="22">
        <f t="shared" si="1"/>
        <v>4</v>
      </c>
      <c r="J21" s="22">
        <f t="shared" si="2"/>
        <v>3</v>
      </c>
      <c r="K21" s="22">
        <f t="shared" si="3"/>
        <v>4</v>
      </c>
      <c r="L21" s="22">
        <f t="shared" si="4"/>
        <v>34</v>
      </c>
      <c r="M21" s="22">
        <f t="shared" si="5"/>
        <v>30</v>
      </c>
      <c r="N21" s="22">
        <f t="shared" si="6"/>
        <v>12</v>
      </c>
      <c r="O21" s="22">
        <f t="shared" si="7"/>
        <v>34</v>
      </c>
      <c r="P21" s="23" t="str">
        <f t="shared" si="8"/>
        <v/>
      </c>
      <c r="Q21" s="23" t="str">
        <f t="shared" si="9"/>
        <v>一级,优</v>
      </c>
      <c r="R21" s="28">
        <f t="shared" si="10"/>
        <v>26.6666666666667</v>
      </c>
      <c r="S21" s="28">
        <f t="shared" si="14"/>
        <v>18.1833139759969</v>
      </c>
      <c r="T21" s="28">
        <f t="shared" si="15"/>
        <v>8.48335269066976</v>
      </c>
      <c r="U21" s="29" t="b">
        <f t="shared" si="11"/>
        <v>0</v>
      </c>
      <c r="V21" s="28">
        <f t="shared" si="16"/>
        <v>53.6666666666667</v>
      </c>
      <c r="W21" s="29">
        <f t="shared" si="17"/>
        <v>0</v>
      </c>
      <c r="X21" s="29" t="b">
        <f t="shared" si="13"/>
        <v>0</v>
      </c>
      <c r="Y21" s="28">
        <f t="shared" si="18"/>
        <v>29.5166666666667</v>
      </c>
    </row>
    <row r="22" s="1" customFormat="1" spans="1:25">
      <c r="A22" s="14" t="s">
        <v>42</v>
      </c>
      <c r="B22" s="15" t="s">
        <v>61</v>
      </c>
      <c r="C22" s="16">
        <v>11</v>
      </c>
      <c r="D22" s="16">
        <v>5</v>
      </c>
      <c r="E22" s="16">
        <v>0.3</v>
      </c>
      <c r="F22" s="16">
        <v>106</v>
      </c>
      <c r="G22" s="16">
        <v>20</v>
      </c>
      <c r="H22" s="16">
        <v>7</v>
      </c>
      <c r="I22" s="22">
        <f t="shared" si="1"/>
        <v>4</v>
      </c>
      <c r="J22" s="22">
        <f t="shared" si="2"/>
        <v>3</v>
      </c>
      <c r="K22" s="22">
        <f t="shared" si="3"/>
        <v>3</v>
      </c>
      <c r="L22" s="22">
        <f t="shared" si="4"/>
        <v>34</v>
      </c>
      <c r="M22" s="22">
        <f t="shared" si="5"/>
        <v>20</v>
      </c>
      <c r="N22" s="22">
        <f t="shared" si="6"/>
        <v>10</v>
      </c>
      <c r="O22" s="22">
        <f t="shared" si="7"/>
        <v>34</v>
      </c>
      <c r="P22" s="23" t="str">
        <f t="shared" si="8"/>
        <v/>
      </c>
      <c r="Q22" s="23" t="str">
        <f t="shared" si="9"/>
        <v>一级,优</v>
      </c>
      <c r="R22" s="28">
        <f t="shared" si="10"/>
        <v>35</v>
      </c>
      <c r="S22" s="28">
        <f t="shared" si="14"/>
        <v>18.3730158730159</v>
      </c>
      <c r="T22" s="28">
        <f t="shared" si="15"/>
        <v>16.6269841269841</v>
      </c>
      <c r="U22" s="29" t="b">
        <f t="shared" si="11"/>
        <v>0</v>
      </c>
      <c r="V22" s="28">
        <f t="shared" si="16"/>
        <v>50</v>
      </c>
      <c r="W22" s="29">
        <f t="shared" si="17"/>
        <v>0</v>
      </c>
      <c r="X22" s="29" t="b">
        <f t="shared" si="13"/>
        <v>0</v>
      </c>
      <c r="Y22" s="28">
        <f t="shared" si="18"/>
        <v>27.5</v>
      </c>
    </row>
    <row r="23" s="1" customFormat="1" spans="1:25">
      <c r="A23" s="14" t="s">
        <v>42</v>
      </c>
      <c r="B23" s="15" t="s">
        <v>62</v>
      </c>
      <c r="C23" s="16">
        <v>12</v>
      </c>
      <c r="D23" s="16">
        <v>10</v>
      </c>
      <c r="E23" s="16">
        <v>0.3</v>
      </c>
      <c r="F23" s="16">
        <v>94</v>
      </c>
      <c r="G23" s="16">
        <v>24</v>
      </c>
      <c r="H23" s="16">
        <v>8</v>
      </c>
      <c r="I23" s="22">
        <f t="shared" si="1"/>
        <v>4</v>
      </c>
      <c r="J23" s="22">
        <f t="shared" si="2"/>
        <v>5</v>
      </c>
      <c r="K23" s="22">
        <f t="shared" si="3"/>
        <v>3</v>
      </c>
      <c r="L23" s="22">
        <f t="shared" si="4"/>
        <v>30</v>
      </c>
      <c r="M23" s="22">
        <f t="shared" si="5"/>
        <v>24</v>
      </c>
      <c r="N23" s="22">
        <f t="shared" si="6"/>
        <v>12</v>
      </c>
      <c r="O23" s="22">
        <f t="shared" si="7"/>
        <v>30</v>
      </c>
      <c r="P23" s="23" t="str">
        <f t="shared" si="8"/>
        <v/>
      </c>
      <c r="Q23" s="23" t="str">
        <f t="shared" si="9"/>
        <v>一级,优</v>
      </c>
      <c r="R23" s="28">
        <f t="shared" si="10"/>
        <v>33.3333333333333</v>
      </c>
      <c r="S23" s="28">
        <f t="shared" si="14"/>
        <v>17.5396825396825</v>
      </c>
      <c r="T23" s="28">
        <f t="shared" si="15"/>
        <v>15.7936507936508</v>
      </c>
      <c r="U23" s="29" t="b">
        <f t="shared" si="11"/>
        <v>0</v>
      </c>
      <c r="V23" s="28">
        <f t="shared" si="16"/>
        <v>50</v>
      </c>
      <c r="W23" s="29">
        <f t="shared" si="17"/>
        <v>0</v>
      </c>
      <c r="X23" s="29" t="b">
        <f t="shared" si="13"/>
        <v>0</v>
      </c>
      <c r="Y23" s="28">
        <f t="shared" si="18"/>
        <v>27.5</v>
      </c>
    </row>
    <row r="24" s="1" customFormat="1" spans="1:25">
      <c r="A24" s="14" t="s">
        <v>42</v>
      </c>
      <c r="B24" s="15" t="s">
        <v>63</v>
      </c>
      <c r="C24" s="16">
        <v>10</v>
      </c>
      <c r="D24" s="16">
        <v>40</v>
      </c>
      <c r="E24" s="16">
        <v>0.4</v>
      </c>
      <c r="F24" s="16">
        <v>48</v>
      </c>
      <c r="G24" s="16">
        <v>42</v>
      </c>
      <c r="H24" s="16">
        <v>11</v>
      </c>
      <c r="I24" s="22">
        <f t="shared" si="1"/>
        <v>4</v>
      </c>
      <c r="J24" s="22">
        <f t="shared" si="2"/>
        <v>20</v>
      </c>
      <c r="K24" s="22">
        <f t="shared" si="3"/>
        <v>4</v>
      </c>
      <c r="L24" s="22">
        <f t="shared" si="4"/>
        <v>15</v>
      </c>
      <c r="M24" s="22">
        <f t="shared" si="5"/>
        <v>42</v>
      </c>
      <c r="N24" s="22">
        <f t="shared" si="6"/>
        <v>16</v>
      </c>
      <c r="O24" s="22">
        <f t="shared" si="7"/>
        <v>42</v>
      </c>
      <c r="P24" s="23" t="str">
        <f t="shared" si="8"/>
        <v/>
      </c>
      <c r="Q24" s="23" t="str">
        <f t="shared" si="9"/>
        <v>一级,优</v>
      </c>
      <c r="R24" s="28">
        <f t="shared" ref="R24:R67" si="19">H24/G24*100</f>
        <v>26.1904761904762</v>
      </c>
      <c r="S24" s="28">
        <f t="shared" ref="S24:S74" si="20">AVERAGE(R18:R23)*0.5</f>
        <v>17.6388888888889</v>
      </c>
      <c r="T24" s="28">
        <f t="shared" ref="T24:T74" si="21">R24-S24</f>
        <v>8.5515873015873</v>
      </c>
      <c r="U24" s="29" t="b">
        <f t="shared" ref="U24:U67" si="22">IF(G24&gt;150,"PM10")</f>
        <v>0</v>
      </c>
      <c r="V24" s="28">
        <f t="shared" ref="V24:V73" si="23">AVERAGE(G18:G23)*2</f>
        <v>48.6666666666667</v>
      </c>
      <c r="W24" s="29">
        <f t="shared" ref="W24:W73" si="24">IF(V24="","",IF(G24&gt;=V24,1,0))</f>
        <v>0</v>
      </c>
      <c r="X24" s="29" t="b">
        <f t="shared" ref="X24:X67" si="25">IF(G24&gt;150,"PM10")</f>
        <v>0</v>
      </c>
      <c r="Y24" s="28">
        <f t="shared" ref="Y24:Y73" si="26">AVERAGE(G18:G23)*10%+AVERAGE(G18:G23)</f>
        <v>26.7666666666667</v>
      </c>
    </row>
    <row r="25" spans="1:25">
      <c r="A25" s="14" t="s">
        <v>42</v>
      </c>
      <c r="B25" s="15" t="s">
        <v>64</v>
      </c>
      <c r="C25" s="16">
        <v>10</v>
      </c>
      <c r="D25" s="16">
        <v>67</v>
      </c>
      <c r="E25" s="16">
        <v>0.4</v>
      </c>
      <c r="F25" s="16">
        <v>20</v>
      </c>
      <c r="G25" s="16">
        <v>73</v>
      </c>
      <c r="H25" s="16">
        <v>21</v>
      </c>
      <c r="I25" s="22">
        <f t="shared" si="1"/>
        <v>4</v>
      </c>
      <c r="J25" s="22">
        <f t="shared" si="2"/>
        <v>34</v>
      </c>
      <c r="K25" s="22">
        <f t="shared" si="3"/>
        <v>4</v>
      </c>
      <c r="L25" s="22">
        <f t="shared" si="4"/>
        <v>7</v>
      </c>
      <c r="M25" s="22">
        <f t="shared" si="5"/>
        <v>62</v>
      </c>
      <c r="N25" s="22">
        <f t="shared" si="6"/>
        <v>30</v>
      </c>
      <c r="O25" s="22">
        <f t="shared" si="7"/>
        <v>62</v>
      </c>
      <c r="P25" s="23" t="str">
        <f t="shared" si="8"/>
        <v>PM10</v>
      </c>
      <c r="Q25" s="23" t="str">
        <f t="shared" si="9"/>
        <v>二级，良</v>
      </c>
      <c r="R25" s="28">
        <f t="shared" si="19"/>
        <v>28.7671232876712</v>
      </c>
      <c r="S25" s="28">
        <f t="shared" si="20"/>
        <v>16.3492063492064</v>
      </c>
      <c r="T25" s="28">
        <f t="shared" si="21"/>
        <v>12.4179169384649</v>
      </c>
      <c r="U25" s="29" t="b">
        <f t="shared" si="22"/>
        <v>0</v>
      </c>
      <c r="V25" s="28">
        <f t="shared" si="23"/>
        <v>54.6666666666667</v>
      </c>
      <c r="W25" s="29">
        <f t="shared" si="24"/>
        <v>1</v>
      </c>
      <c r="X25" s="29" t="b">
        <f t="shared" si="25"/>
        <v>0</v>
      </c>
      <c r="Y25" s="28">
        <f t="shared" si="26"/>
        <v>30.0666666666667</v>
      </c>
    </row>
    <row r="26" spans="1:25">
      <c r="A26" s="14" t="s">
        <v>42</v>
      </c>
      <c r="B26" s="15" t="s">
        <v>65</v>
      </c>
      <c r="C26" s="16">
        <v>9</v>
      </c>
      <c r="D26" s="16">
        <v>33</v>
      </c>
      <c r="E26" s="16">
        <v>0.4</v>
      </c>
      <c r="F26" s="16">
        <v>39</v>
      </c>
      <c r="G26" s="16">
        <v>75</v>
      </c>
      <c r="H26" s="16">
        <v>20</v>
      </c>
      <c r="I26" s="22">
        <f t="shared" si="1"/>
        <v>3</v>
      </c>
      <c r="J26" s="22">
        <f t="shared" si="2"/>
        <v>17</v>
      </c>
      <c r="K26" s="22">
        <f t="shared" si="3"/>
        <v>4</v>
      </c>
      <c r="L26" s="22">
        <f t="shared" si="4"/>
        <v>13</v>
      </c>
      <c r="M26" s="22">
        <f t="shared" si="5"/>
        <v>63</v>
      </c>
      <c r="N26" s="22">
        <f t="shared" si="6"/>
        <v>29</v>
      </c>
      <c r="O26" s="22">
        <f t="shared" si="7"/>
        <v>63</v>
      </c>
      <c r="P26" s="23" t="str">
        <f t="shared" si="8"/>
        <v>PM10</v>
      </c>
      <c r="Q26" s="23" t="str">
        <f t="shared" si="9"/>
        <v>二级，良</v>
      </c>
      <c r="R26" s="28">
        <f t="shared" si="19"/>
        <v>26.6666666666667</v>
      </c>
      <c r="S26" s="28">
        <f t="shared" si="20"/>
        <v>15.621466623179</v>
      </c>
      <c r="T26" s="28">
        <f t="shared" si="21"/>
        <v>11.0452000434877</v>
      </c>
      <c r="U26" s="29" t="b">
        <f t="shared" si="22"/>
        <v>0</v>
      </c>
      <c r="V26" s="28">
        <f t="shared" si="23"/>
        <v>71</v>
      </c>
      <c r="W26" s="29">
        <f t="shared" si="24"/>
        <v>1</v>
      </c>
      <c r="X26" s="29" t="b">
        <f t="shared" si="25"/>
        <v>0</v>
      </c>
      <c r="Y26" s="28">
        <f t="shared" si="26"/>
        <v>39.05</v>
      </c>
    </row>
    <row r="27" spans="1:25">
      <c r="A27" s="14" t="s">
        <v>42</v>
      </c>
      <c r="B27" s="15" t="s">
        <v>66</v>
      </c>
      <c r="C27" s="16">
        <v>9</v>
      </c>
      <c r="D27" s="16">
        <v>38</v>
      </c>
      <c r="E27" s="16">
        <v>0.4</v>
      </c>
      <c r="F27" s="16">
        <v>29</v>
      </c>
      <c r="G27" s="16">
        <v>44</v>
      </c>
      <c r="H27" s="16">
        <v>16</v>
      </c>
      <c r="I27" s="22">
        <f t="shared" si="1"/>
        <v>3</v>
      </c>
      <c r="J27" s="22">
        <f t="shared" si="2"/>
        <v>19</v>
      </c>
      <c r="K27" s="22">
        <f t="shared" si="3"/>
        <v>4</v>
      </c>
      <c r="L27" s="22">
        <f t="shared" si="4"/>
        <v>10</v>
      </c>
      <c r="M27" s="22">
        <f t="shared" si="5"/>
        <v>44</v>
      </c>
      <c r="N27" s="22">
        <f t="shared" si="6"/>
        <v>23</v>
      </c>
      <c r="O27" s="22">
        <f t="shared" si="7"/>
        <v>44</v>
      </c>
      <c r="P27" s="23" t="str">
        <f t="shared" si="8"/>
        <v/>
      </c>
      <c r="Q27" s="23" t="str">
        <f t="shared" si="9"/>
        <v>一级,优</v>
      </c>
      <c r="R27" s="28">
        <f t="shared" si="19"/>
        <v>36.3636363636364</v>
      </c>
      <c r="S27" s="28">
        <f t="shared" si="20"/>
        <v>14.7186888454012</v>
      </c>
      <c r="T27" s="28">
        <f t="shared" si="21"/>
        <v>21.6449475182352</v>
      </c>
      <c r="U27" s="29" t="b">
        <f t="shared" si="22"/>
        <v>0</v>
      </c>
      <c r="V27" s="28">
        <f t="shared" si="23"/>
        <v>88</v>
      </c>
      <c r="W27" s="29">
        <f t="shared" si="24"/>
        <v>0</v>
      </c>
      <c r="X27" s="29" t="b">
        <f t="shared" si="25"/>
        <v>0</v>
      </c>
      <c r="Y27" s="28">
        <f t="shared" si="26"/>
        <v>48.4</v>
      </c>
    </row>
    <row r="28" spans="1:25">
      <c r="A28" s="14" t="s">
        <v>42</v>
      </c>
      <c r="B28" s="15" t="s">
        <v>67</v>
      </c>
      <c r="C28" s="16">
        <v>8</v>
      </c>
      <c r="D28" s="16">
        <v>36</v>
      </c>
      <c r="E28" s="16">
        <v>0.4</v>
      </c>
      <c r="F28" s="16">
        <v>30</v>
      </c>
      <c r="G28" s="16">
        <v>41</v>
      </c>
      <c r="H28" s="16">
        <v>14</v>
      </c>
      <c r="I28" s="22">
        <f t="shared" si="1"/>
        <v>3</v>
      </c>
      <c r="J28" s="22">
        <f t="shared" si="2"/>
        <v>18</v>
      </c>
      <c r="K28" s="22">
        <f t="shared" si="3"/>
        <v>4</v>
      </c>
      <c r="L28" s="22">
        <f t="shared" si="4"/>
        <v>10</v>
      </c>
      <c r="M28" s="22">
        <f t="shared" si="5"/>
        <v>41</v>
      </c>
      <c r="N28" s="22">
        <f t="shared" si="6"/>
        <v>20</v>
      </c>
      <c r="O28" s="22">
        <f t="shared" si="7"/>
        <v>41</v>
      </c>
      <c r="P28" s="23" t="str">
        <f t="shared" si="8"/>
        <v/>
      </c>
      <c r="Q28" s="23" t="str">
        <f t="shared" si="9"/>
        <v>一级,优</v>
      </c>
      <c r="R28" s="28">
        <f t="shared" si="19"/>
        <v>34.1463414634146</v>
      </c>
      <c r="S28" s="28">
        <f t="shared" si="20"/>
        <v>15.526769653482</v>
      </c>
      <c r="T28" s="28">
        <f t="shared" si="21"/>
        <v>18.6195718099327</v>
      </c>
      <c r="U28" s="29" t="b">
        <f t="shared" si="22"/>
        <v>0</v>
      </c>
      <c r="V28" s="28">
        <f t="shared" si="23"/>
        <v>92.6666666666667</v>
      </c>
      <c r="W28" s="29">
        <f t="shared" si="24"/>
        <v>0</v>
      </c>
      <c r="X28" s="29" t="b">
        <f t="shared" si="25"/>
        <v>0</v>
      </c>
      <c r="Y28" s="28">
        <f t="shared" si="26"/>
        <v>50.9666666666667</v>
      </c>
    </row>
    <row r="29" spans="1:25">
      <c r="A29" s="14" t="s">
        <v>42</v>
      </c>
      <c r="B29" s="15" t="s">
        <v>68</v>
      </c>
      <c r="C29" s="16">
        <v>8</v>
      </c>
      <c r="D29" s="16">
        <v>10</v>
      </c>
      <c r="E29" s="16">
        <v>0.4</v>
      </c>
      <c r="F29" s="16">
        <v>68</v>
      </c>
      <c r="G29" s="16">
        <v>42</v>
      </c>
      <c r="H29" s="16">
        <v>12</v>
      </c>
      <c r="I29" s="22">
        <f t="shared" si="1"/>
        <v>3</v>
      </c>
      <c r="J29" s="22">
        <f t="shared" si="2"/>
        <v>5</v>
      </c>
      <c r="K29" s="22">
        <f t="shared" si="3"/>
        <v>4</v>
      </c>
      <c r="L29" s="22">
        <f t="shared" si="4"/>
        <v>22</v>
      </c>
      <c r="M29" s="22">
        <f t="shared" si="5"/>
        <v>42</v>
      </c>
      <c r="N29" s="22">
        <f t="shared" si="6"/>
        <v>18</v>
      </c>
      <c r="O29" s="22">
        <f t="shared" si="7"/>
        <v>42</v>
      </c>
      <c r="P29" s="23" t="str">
        <f t="shared" si="8"/>
        <v/>
      </c>
      <c r="Q29" s="23" t="str">
        <f t="shared" si="9"/>
        <v>一级,优</v>
      </c>
      <c r="R29" s="28">
        <f t="shared" si="19"/>
        <v>28.5714285714286</v>
      </c>
      <c r="S29" s="28">
        <f t="shared" si="20"/>
        <v>15.4556314420999</v>
      </c>
      <c r="T29" s="28">
        <f t="shared" si="21"/>
        <v>13.1157971293287</v>
      </c>
      <c r="U29" s="29" t="b">
        <f t="shared" si="22"/>
        <v>0</v>
      </c>
      <c r="V29" s="28">
        <f t="shared" si="23"/>
        <v>99.6666666666667</v>
      </c>
      <c r="W29" s="29">
        <f t="shared" si="24"/>
        <v>0</v>
      </c>
      <c r="X29" s="29" t="b">
        <f t="shared" si="25"/>
        <v>0</v>
      </c>
      <c r="Y29" s="28">
        <f t="shared" si="26"/>
        <v>54.8166666666667</v>
      </c>
    </row>
    <row r="30" spans="1:25">
      <c r="A30" s="14" t="s">
        <v>42</v>
      </c>
      <c r="B30" s="15" t="s">
        <v>69</v>
      </c>
      <c r="C30" s="16">
        <v>7</v>
      </c>
      <c r="D30" s="16">
        <v>6</v>
      </c>
      <c r="E30" s="16">
        <v>0.3</v>
      </c>
      <c r="F30" s="16">
        <v>69</v>
      </c>
      <c r="G30" s="16">
        <v>36</v>
      </c>
      <c r="H30" s="16">
        <v>12</v>
      </c>
      <c r="I30" s="22">
        <f t="shared" si="1"/>
        <v>3</v>
      </c>
      <c r="J30" s="22">
        <f t="shared" si="2"/>
        <v>3</v>
      </c>
      <c r="K30" s="22">
        <f t="shared" si="3"/>
        <v>3</v>
      </c>
      <c r="L30" s="22">
        <f t="shared" si="4"/>
        <v>22</v>
      </c>
      <c r="M30" s="22">
        <f t="shared" si="5"/>
        <v>36</v>
      </c>
      <c r="N30" s="22">
        <f t="shared" si="6"/>
        <v>18</v>
      </c>
      <c r="O30" s="22">
        <f t="shared" si="7"/>
        <v>36</v>
      </c>
      <c r="P30" s="23" t="str">
        <f t="shared" si="8"/>
        <v/>
      </c>
      <c r="Q30" s="23" t="str">
        <f t="shared" si="9"/>
        <v>一级,优</v>
      </c>
      <c r="R30" s="28">
        <f t="shared" si="19"/>
        <v>33.3333333333333</v>
      </c>
      <c r="S30" s="28">
        <f t="shared" si="20"/>
        <v>15.0588060452745</v>
      </c>
      <c r="T30" s="28">
        <f t="shared" si="21"/>
        <v>18.2745272880589</v>
      </c>
      <c r="U30" s="29" t="b">
        <f t="shared" si="22"/>
        <v>0</v>
      </c>
      <c r="V30" s="28">
        <f t="shared" si="23"/>
        <v>105.666666666667</v>
      </c>
      <c r="W30" s="29">
        <f t="shared" si="24"/>
        <v>0</v>
      </c>
      <c r="X30" s="29" t="b">
        <f t="shared" si="25"/>
        <v>0</v>
      </c>
      <c r="Y30" s="28">
        <f t="shared" si="26"/>
        <v>58.1166666666667</v>
      </c>
    </row>
    <row r="31" spans="1:25">
      <c r="A31" s="14" t="s">
        <v>42</v>
      </c>
      <c r="B31" s="15" t="s">
        <v>70</v>
      </c>
      <c r="C31" s="16">
        <v>7</v>
      </c>
      <c r="D31" s="16">
        <v>6</v>
      </c>
      <c r="E31" s="16">
        <v>0.3</v>
      </c>
      <c r="F31" s="16">
        <v>61</v>
      </c>
      <c r="G31" s="16">
        <v>16</v>
      </c>
      <c r="H31" s="16">
        <v>11</v>
      </c>
      <c r="I31" s="22">
        <f t="shared" si="1"/>
        <v>3</v>
      </c>
      <c r="J31" s="22">
        <f t="shared" si="2"/>
        <v>3</v>
      </c>
      <c r="K31" s="22">
        <f t="shared" si="3"/>
        <v>3</v>
      </c>
      <c r="L31" s="22">
        <f t="shared" si="4"/>
        <v>20</v>
      </c>
      <c r="M31" s="22">
        <f t="shared" si="5"/>
        <v>16</v>
      </c>
      <c r="N31" s="22">
        <f t="shared" si="6"/>
        <v>16</v>
      </c>
      <c r="O31" s="22">
        <f t="shared" si="7"/>
        <v>20</v>
      </c>
      <c r="P31" s="23" t="str">
        <f t="shared" si="8"/>
        <v/>
      </c>
      <c r="Q31" s="23" t="str">
        <f t="shared" si="9"/>
        <v>一级,优</v>
      </c>
      <c r="R31" s="28">
        <f t="shared" si="19"/>
        <v>68.75</v>
      </c>
      <c r="S31" s="28">
        <f t="shared" si="20"/>
        <v>15.6540441405126</v>
      </c>
      <c r="T31" s="28">
        <f t="shared" si="21"/>
        <v>53.0959558594874</v>
      </c>
      <c r="U31" s="29" t="b">
        <f t="shared" si="22"/>
        <v>0</v>
      </c>
      <c r="V31" s="28">
        <f t="shared" si="23"/>
        <v>103.666666666667</v>
      </c>
      <c r="W31" s="29">
        <f t="shared" si="24"/>
        <v>0</v>
      </c>
      <c r="X31" s="29" t="b">
        <f t="shared" si="25"/>
        <v>0</v>
      </c>
      <c r="Y31" s="28">
        <f t="shared" si="26"/>
        <v>57.0166666666667</v>
      </c>
    </row>
    <row r="32" spans="1:25">
      <c r="A32" s="14" t="s">
        <v>42</v>
      </c>
      <c r="B32" s="15" t="s">
        <v>71</v>
      </c>
      <c r="C32" s="16">
        <v>7</v>
      </c>
      <c r="D32" s="16">
        <v>10</v>
      </c>
      <c r="E32" s="16">
        <v>0.3</v>
      </c>
      <c r="F32" s="16">
        <v>50</v>
      </c>
      <c r="G32" s="16">
        <v>18</v>
      </c>
      <c r="H32" s="16">
        <v>12</v>
      </c>
      <c r="I32" s="22">
        <f t="shared" si="1"/>
        <v>3</v>
      </c>
      <c r="J32" s="22">
        <f t="shared" si="2"/>
        <v>5</v>
      </c>
      <c r="K32" s="22">
        <f t="shared" si="3"/>
        <v>3</v>
      </c>
      <c r="L32" s="22">
        <f t="shared" si="4"/>
        <v>16</v>
      </c>
      <c r="M32" s="22">
        <f t="shared" si="5"/>
        <v>18</v>
      </c>
      <c r="N32" s="22">
        <f t="shared" si="6"/>
        <v>18</v>
      </c>
      <c r="O32" s="22">
        <f t="shared" si="7"/>
        <v>18</v>
      </c>
      <c r="P32" s="23" t="str">
        <f t="shared" si="8"/>
        <v/>
      </c>
      <c r="Q32" s="23" t="str">
        <f t="shared" si="9"/>
        <v>一级,优</v>
      </c>
      <c r="R32" s="28">
        <f t="shared" si="19"/>
        <v>66.6666666666667</v>
      </c>
      <c r="S32" s="28">
        <f t="shared" si="20"/>
        <v>18.9859505332066</v>
      </c>
      <c r="T32" s="28">
        <f t="shared" si="21"/>
        <v>47.68071613346</v>
      </c>
      <c r="U32" s="29" t="b">
        <f t="shared" si="22"/>
        <v>0</v>
      </c>
      <c r="V32" s="28">
        <f t="shared" si="23"/>
        <v>84.6666666666667</v>
      </c>
      <c r="W32" s="29">
        <f t="shared" si="24"/>
        <v>0</v>
      </c>
      <c r="X32" s="29" t="b">
        <f t="shared" si="25"/>
        <v>0</v>
      </c>
      <c r="Y32" s="28">
        <f t="shared" si="26"/>
        <v>46.5666666666667</v>
      </c>
    </row>
    <row r="33" spans="1:25">
      <c r="A33" s="14" t="s">
        <v>42</v>
      </c>
      <c r="B33" s="15" t="s">
        <v>72</v>
      </c>
      <c r="C33" s="16">
        <v>6</v>
      </c>
      <c r="D33" s="16">
        <v>9</v>
      </c>
      <c r="E33" s="16">
        <v>0.3</v>
      </c>
      <c r="F33" s="16">
        <v>44</v>
      </c>
      <c r="G33" s="16">
        <v>25</v>
      </c>
      <c r="H33" s="16">
        <v>13</v>
      </c>
      <c r="I33" s="22">
        <f t="shared" si="1"/>
        <v>2</v>
      </c>
      <c r="J33" s="22">
        <f t="shared" si="2"/>
        <v>5</v>
      </c>
      <c r="K33" s="22">
        <f t="shared" si="3"/>
        <v>3</v>
      </c>
      <c r="L33" s="22">
        <f t="shared" si="4"/>
        <v>14</v>
      </c>
      <c r="M33" s="22">
        <f t="shared" si="5"/>
        <v>25</v>
      </c>
      <c r="N33" s="22">
        <f t="shared" si="6"/>
        <v>19</v>
      </c>
      <c r="O33" s="22">
        <f t="shared" si="7"/>
        <v>25</v>
      </c>
      <c r="P33" s="23" t="str">
        <f t="shared" si="8"/>
        <v/>
      </c>
      <c r="Q33" s="23" t="str">
        <f t="shared" si="9"/>
        <v>一级,优</v>
      </c>
      <c r="R33" s="28">
        <f t="shared" si="19"/>
        <v>52</v>
      </c>
      <c r="S33" s="28">
        <f t="shared" si="20"/>
        <v>22.31928386654</v>
      </c>
      <c r="T33" s="28">
        <f t="shared" si="21"/>
        <v>29.68071613346</v>
      </c>
      <c r="U33" s="29" t="b">
        <f t="shared" si="22"/>
        <v>0</v>
      </c>
      <c r="V33" s="28">
        <f t="shared" si="23"/>
        <v>65.6666666666667</v>
      </c>
      <c r="W33" s="29">
        <f t="shared" si="24"/>
        <v>0</v>
      </c>
      <c r="X33" s="29" t="b">
        <f t="shared" si="25"/>
        <v>0</v>
      </c>
      <c r="Y33" s="28">
        <f t="shared" si="26"/>
        <v>36.1166666666667</v>
      </c>
    </row>
    <row r="34" spans="1:25">
      <c r="A34" s="14" t="s">
        <v>42</v>
      </c>
      <c r="B34" s="15" t="s">
        <v>73</v>
      </c>
      <c r="C34" s="16">
        <v>7</v>
      </c>
      <c r="D34" s="16">
        <v>8</v>
      </c>
      <c r="E34" s="16">
        <v>0.3</v>
      </c>
      <c r="F34" s="16">
        <v>47</v>
      </c>
      <c r="G34" s="16">
        <v>20</v>
      </c>
      <c r="H34" s="16">
        <v>14</v>
      </c>
      <c r="I34" s="22">
        <f t="shared" si="1"/>
        <v>3</v>
      </c>
      <c r="J34" s="22">
        <f t="shared" si="2"/>
        <v>4</v>
      </c>
      <c r="K34" s="22">
        <f t="shared" si="3"/>
        <v>3</v>
      </c>
      <c r="L34" s="22">
        <f t="shared" si="4"/>
        <v>15</v>
      </c>
      <c r="M34" s="22">
        <f t="shared" si="5"/>
        <v>20</v>
      </c>
      <c r="N34" s="22">
        <f t="shared" si="6"/>
        <v>20</v>
      </c>
      <c r="O34" s="22">
        <f t="shared" si="7"/>
        <v>20</v>
      </c>
      <c r="P34" s="23" t="str">
        <f t="shared" si="8"/>
        <v/>
      </c>
      <c r="Q34" s="23" t="str">
        <f t="shared" si="9"/>
        <v>一级,优</v>
      </c>
      <c r="R34" s="28">
        <f t="shared" si="19"/>
        <v>70</v>
      </c>
      <c r="S34" s="28">
        <f t="shared" si="20"/>
        <v>23.6223141695703</v>
      </c>
      <c r="T34" s="28">
        <f t="shared" si="21"/>
        <v>46.3776858304297</v>
      </c>
      <c r="U34" s="29" t="b">
        <f t="shared" si="22"/>
        <v>0</v>
      </c>
      <c r="V34" s="28">
        <f t="shared" si="23"/>
        <v>59.3333333333333</v>
      </c>
      <c r="W34" s="29">
        <f t="shared" si="24"/>
        <v>0</v>
      </c>
      <c r="X34" s="29" t="b">
        <f t="shared" si="25"/>
        <v>0</v>
      </c>
      <c r="Y34" s="28">
        <f t="shared" si="26"/>
        <v>32.6333333333333</v>
      </c>
    </row>
    <row r="35" spans="1:25">
      <c r="A35" s="14" t="s">
        <v>42</v>
      </c>
      <c r="B35" s="15" t="s">
        <v>74</v>
      </c>
      <c r="C35" s="16">
        <v>7</v>
      </c>
      <c r="D35" s="16">
        <v>16</v>
      </c>
      <c r="E35" s="16">
        <v>0.3</v>
      </c>
      <c r="F35" s="16">
        <v>39</v>
      </c>
      <c r="G35" s="16">
        <v>28</v>
      </c>
      <c r="H35" s="16">
        <v>15</v>
      </c>
      <c r="I35" s="22">
        <f t="shared" si="1"/>
        <v>3</v>
      </c>
      <c r="J35" s="22">
        <f t="shared" si="2"/>
        <v>8</v>
      </c>
      <c r="K35" s="22">
        <f t="shared" si="3"/>
        <v>3</v>
      </c>
      <c r="L35" s="22">
        <f t="shared" si="4"/>
        <v>13</v>
      </c>
      <c r="M35" s="22">
        <f t="shared" si="5"/>
        <v>28</v>
      </c>
      <c r="N35" s="22">
        <f t="shared" si="6"/>
        <v>22</v>
      </c>
      <c r="O35" s="22">
        <f t="shared" si="7"/>
        <v>28</v>
      </c>
      <c r="P35" s="23" t="str">
        <f t="shared" si="8"/>
        <v/>
      </c>
      <c r="Q35" s="23" t="str">
        <f t="shared" si="9"/>
        <v>一级,优</v>
      </c>
      <c r="R35" s="28">
        <f t="shared" si="19"/>
        <v>53.5714285714286</v>
      </c>
      <c r="S35" s="28">
        <f t="shared" si="20"/>
        <v>26.610119047619</v>
      </c>
      <c r="T35" s="28">
        <f t="shared" si="21"/>
        <v>26.9613095238095</v>
      </c>
      <c r="U35" s="29" t="b">
        <f t="shared" si="22"/>
        <v>0</v>
      </c>
      <c r="V35" s="28">
        <f t="shared" si="23"/>
        <v>52.3333333333333</v>
      </c>
      <c r="W35" s="29">
        <f t="shared" si="24"/>
        <v>0</v>
      </c>
      <c r="X35" s="29" t="b">
        <f t="shared" si="25"/>
        <v>0</v>
      </c>
      <c r="Y35" s="28">
        <f t="shared" si="26"/>
        <v>28.7833333333333</v>
      </c>
    </row>
    <row r="36" spans="1:25">
      <c r="A36" s="14" t="s">
        <v>42</v>
      </c>
      <c r="B36" s="15" t="s">
        <v>75</v>
      </c>
      <c r="C36" s="16">
        <v>7</v>
      </c>
      <c r="D36" s="16">
        <v>30</v>
      </c>
      <c r="E36" s="16">
        <v>0.4</v>
      </c>
      <c r="F36" s="16">
        <v>26</v>
      </c>
      <c r="G36" s="16">
        <v>29</v>
      </c>
      <c r="H36" s="16">
        <v>18</v>
      </c>
      <c r="I36" s="22">
        <f t="shared" si="1"/>
        <v>3</v>
      </c>
      <c r="J36" s="22">
        <f t="shared" si="2"/>
        <v>15</v>
      </c>
      <c r="K36" s="22">
        <f t="shared" si="3"/>
        <v>4</v>
      </c>
      <c r="L36" s="22">
        <f t="shared" si="4"/>
        <v>9</v>
      </c>
      <c r="M36" s="22">
        <f t="shared" si="5"/>
        <v>29</v>
      </c>
      <c r="N36" s="22">
        <f t="shared" si="6"/>
        <v>26</v>
      </c>
      <c r="O36" s="22">
        <f t="shared" si="7"/>
        <v>29</v>
      </c>
      <c r="P36" s="23" t="str">
        <f t="shared" si="8"/>
        <v/>
      </c>
      <c r="Q36" s="23" t="str">
        <f t="shared" si="9"/>
        <v>一级,优</v>
      </c>
      <c r="R36" s="28">
        <f t="shared" si="19"/>
        <v>62.0689655172414</v>
      </c>
      <c r="S36" s="28">
        <f t="shared" si="20"/>
        <v>28.6934523809524</v>
      </c>
      <c r="T36" s="28">
        <f t="shared" si="21"/>
        <v>33.375513136289</v>
      </c>
      <c r="U36" s="29" t="b">
        <f t="shared" si="22"/>
        <v>0</v>
      </c>
      <c r="V36" s="28">
        <f t="shared" si="23"/>
        <v>47.6666666666667</v>
      </c>
      <c r="W36" s="29">
        <f t="shared" si="24"/>
        <v>0</v>
      </c>
      <c r="X36" s="29" t="b">
        <f t="shared" si="25"/>
        <v>0</v>
      </c>
      <c r="Y36" s="28">
        <f t="shared" si="26"/>
        <v>26.2166666666667</v>
      </c>
    </row>
    <row r="37" spans="1:25">
      <c r="A37" s="14" t="s">
        <v>42</v>
      </c>
      <c r="B37" s="15" t="s">
        <v>76</v>
      </c>
      <c r="C37" s="16">
        <v>8</v>
      </c>
      <c r="D37" s="16">
        <v>31</v>
      </c>
      <c r="E37" s="16">
        <v>0.4</v>
      </c>
      <c r="F37" s="16">
        <v>42</v>
      </c>
      <c r="G37" s="16">
        <v>45</v>
      </c>
      <c r="H37" s="16">
        <v>21</v>
      </c>
      <c r="I37" s="22">
        <f t="shared" si="1"/>
        <v>3</v>
      </c>
      <c r="J37" s="22">
        <f t="shared" si="2"/>
        <v>16</v>
      </c>
      <c r="K37" s="22">
        <f t="shared" si="3"/>
        <v>4</v>
      </c>
      <c r="L37" s="22">
        <f t="shared" si="4"/>
        <v>14</v>
      </c>
      <c r="M37" s="22">
        <f t="shared" si="5"/>
        <v>45</v>
      </c>
      <c r="N37" s="22">
        <f t="shared" si="6"/>
        <v>30</v>
      </c>
      <c r="O37" s="22">
        <f t="shared" si="7"/>
        <v>45</v>
      </c>
      <c r="P37" s="23" t="str">
        <f t="shared" si="8"/>
        <v/>
      </c>
      <c r="Q37" s="23" t="str">
        <f t="shared" si="9"/>
        <v>一级,优</v>
      </c>
      <c r="R37" s="28">
        <f t="shared" si="19"/>
        <v>46.6666666666667</v>
      </c>
      <c r="S37" s="28">
        <f t="shared" si="20"/>
        <v>31.088088396278</v>
      </c>
      <c r="T37" s="28">
        <f t="shared" si="21"/>
        <v>15.5785782703886</v>
      </c>
      <c r="U37" s="29" t="b">
        <f t="shared" si="22"/>
        <v>0</v>
      </c>
      <c r="V37" s="28">
        <f t="shared" si="23"/>
        <v>45.3333333333333</v>
      </c>
      <c r="W37" s="29">
        <f t="shared" si="24"/>
        <v>0</v>
      </c>
      <c r="X37" s="29" t="b">
        <f t="shared" si="25"/>
        <v>0</v>
      </c>
      <c r="Y37" s="28">
        <f t="shared" si="26"/>
        <v>24.9333333333333</v>
      </c>
    </row>
    <row r="38" s="1" customFormat="1" spans="1:25">
      <c r="A38" s="14" t="s">
        <v>42</v>
      </c>
      <c r="B38" s="15" t="s">
        <v>77</v>
      </c>
      <c r="C38" s="16">
        <v>8</v>
      </c>
      <c r="D38" s="16">
        <v>19</v>
      </c>
      <c r="E38" s="16">
        <v>0.4</v>
      </c>
      <c r="F38" s="16">
        <v>65</v>
      </c>
      <c r="G38" s="16">
        <v>42</v>
      </c>
      <c r="H38" s="16">
        <v>15</v>
      </c>
      <c r="I38" s="22">
        <f t="shared" si="1"/>
        <v>3</v>
      </c>
      <c r="J38" s="22">
        <f t="shared" si="2"/>
        <v>10</v>
      </c>
      <c r="K38" s="22">
        <f t="shared" si="3"/>
        <v>4</v>
      </c>
      <c r="L38" s="22">
        <f t="shared" si="4"/>
        <v>21</v>
      </c>
      <c r="M38" s="22">
        <f t="shared" si="5"/>
        <v>42</v>
      </c>
      <c r="N38" s="22">
        <f t="shared" si="6"/>
        <v>22</v>
      </c>
      <c r="O38" s="22">
        <f t="shared" si="7"/>
        <v>42</v>
      </c>
      <c r="P38" s="23" t="str">
        <f t="shared" si="8"/>
        <v/>
      </c>
      <c r="Q38" s="23" t="str">
        <f t="shared" si="9"/>
        <v>一级,优</v>
      </c>
      <c r="R38" s="28">
        <f t="shared" si="19"/>
        <v>35.7142857142857</v>
      </c>
      <c r="S38" s="28">
        <f t="shared" si="20"/>
        <v>29.2478106185003</v>
      </c>
      <c r="T38" s="28">
        <f t="shared" si="21"/>
        <v>6.46647509578544</v>
      </c>
      <c r="U38" s="29" t="b">
        <f t="shared" si="22"/>
        <v>0</v>
      </c>
      <c r="V38" s="28">
        <f t="shared" si="23"/>
        <v>55</v>
      </c>
      <c r="W38" s="29">
        <f t="shared" si="24"/>
        <v>0</v>
      </c>
      <c r="X38" s="29" t="b">
        <f t="shared" si="25"/>
        <v>0</v>
      </c>
      <c r="Y38" s="28">
        <f t="shared" si="26"/>
        <v>30.25</v>
      </c>
    </row>
    <row r="39" s="1" customFormat="1" spans="1:25">
      <c r="A39" s="14" t="s">
        <v>42</v>
      </c>
      <c r="B39" s="15" t="s">
        <v>78</v>
      </c>
      <c r="C39" s="16">
        <v>8</v>
      </c>
      <c r="D39" s="16">
        <v>13</v>
      </c>
      <c r="E39" s="16">
        <v>0.4</v>
      </c>
      <c r="F39" s="16">
        <v>78</v>
      </c>
      <c r="G39" s="16">
        <v>28</v>
      </c>
      <c r="H39" s="16">
        <v>12</v>
      </c>
      <c r="I39" s="22">
        <f t="shared" si="1"/>
        <v>3</v>
      </c>
      <c r="J39" s="22">
        <f t="shared" si="2"/>
        <v>7</v>
      </c>
      <c r="K39" s="22">
        <f t="shared" si="3"/>
        <v>4</v>
      </c>
      <c r="L39" s="22">
        <f t="shared" si="4"/>
        <v>25</v>
      </c>
      <c r="M39" s="22">
        <f t="shared" si="5"/>
        <v>28</v>
      </c>
      <c r="N39" s="22">
        <f t="shared" si="6"/>
        <v>18</v>
      </c>
      <c r="O39" s="22">
        <f t="shared" si="7"/>
        <v>28</v>
      </c>
      <c r="P39" s="23" t="str">
        <f t="shared" si="8"/>
        <v/>
      </c>
      <c r="Q39" s="23" t="str">
        <f t="shared" si="9"/>
        <v>一级,优</v>
      </c>
      <c r="R39" s="28">
        <f t="shared" si="19"/>
        <v>42.8571428571429</v>
      </c>
      <c r="S39" s="28">
        <f t="shared" si="20"/>
        <v>26.6684455391352</v>
      </c>
      <c r="T39" s="28">
        <f t="shared" si="21"/>
        <v>16.1886973180077</v>
      </c>
      <c r="U39" s="29" t="b">
        <f t="shared" si="22"/>
        <v>0</v>
      </c>
      <c r="V39" s="28">
        <f t="shared" si="23"/>
        <v>63</v>
      </c>
      <c r="W39" s="29">
        <f t="shared" si="24"/>
        <v>0</v>
      </c>
      <c r="X39" s="29" t="b">
        <f t="shared" si="25"/>
        <v>0</v>
      </c>
      <c r="Y39" s="28">
        <f t="shared" si="26"/>
        <v>34.65</v>
      </c>
    </row>
    <row r="40" s="1" customFormat="1" spans="1:25">
      <c r="A40" s="14" t="s">
        <v>42</v>
      </c>
      <c r="B40" s="15" t="s">
        <v>79</v>
      </c>
      <c r="C40" s="16">
        <v>9</v>
      </c>
      <c r="D40" s="16">
        <v>11</v>
      </c>
      <c r="E40" s="16">
        <v>0.4</v>
      </c>
      <c r="F40" s="16">
        <v>87</v>
      </c>
      <c r="G40" s="16">
        <v>22</v>
      </c>
      <c r="H40" s="16">
        <v>10</v>
      </c>
      <c r="I40" s="22">
        <f t="shared" si="1"/>
        <v>3</v>
      </c>
      <c r="J40" s="22">
        <f t="shared" si="2"/>
        <v>6</v>
      </c>
      <c r="K40" s="22">
        <f t="shared" si="3"/>
        <v>4</v>
      </c>
      <c r="L40" s="22">
        <f t="shared" si="4"/>
        <v>28</v>
      </c>
      <c r="M40" s="22">
        <f t="shared" si="5"/>
        <v>22</v>
      </c>
      <c r="N40" s="22">
        <f t="shared" si="6"/>
        <v>15</v>
      </c>
      <c r="O40" s="22">
        <f t="shared" si="7"/>
        <v>28</v>
      </c>
      <c r="P40" s="23" t="str">
        <f t="shared" si="8"/>
        <v/>
      </c>
      <c r="Q40" s="23" t="str">
        <f t="shared" si="9"/>
        <v>一级,优</v>
      </c>
      <c r="R40" s="28">
        <f t="shared" si="19"/>
        <v>45.4545454545455</v>
      </c>
      <c r="S40" s="28">
        <f t="shared" si="20"/>
        <v>25.9065407772304</v>
      </c>
      <c r="T40" s="28">
        <f t="shared" si="21"/>
        <v>19.548004677315</v>
      </c>
      <c r="U40" s="29" t="b">
        <f t="shared" si="22"/>
        <v>0</v>
      </c>
      <c r="V40" s="28">
        <f t="shared" si="23"/>
        <v>64</v>
      </c>
      <c r="W40" s="29">
        <f t="shared" si="24"/>
        <v>0</v>
      </c>
      <c r="X40" s="29" t="b">
        <f t="shared" si="25"/>
        <v>0</v>
      </c>
      <c r="Y40" s="28">
        <f t="shared" si="26"/>
        <v>35.2</v>
      </c>
    </row>
    <row r="41" s="1" customFormat="1" spans="1:25">
      <c r="A41" s="14" t="s">
        <v>42</v>
      </c>
      <c r="B41" s="15" t="s">
        <v>80</v>
      </c>
      <c r="C41" s="16">
        <v>8</v>
      </c>
      <c r="D41" s="16">
        <v>5</v>
      </c>
      <c r="E41" s="16">
        <v>0.3</v>
      </c>
      <c r="F41" s="16">
        <v>106</v>
      </c>
      <c r="G41" s="16">
        <v>19</v>
      </c>
      <c r="H41" s="16">
        <v>8</v>
      </c>
      <c r="I41" s="22">
        <f t="shared" si="1"/>
        <v>3</v>
      </c>
      <c r="J41" s="22">
        <f t="shared" si="2"/>
        <v>3</v>
      </c>
      <c r="K41" s="22">
        <f t="shared" si="3"/>
        <v>3</v>
      </c>
      <c r="L41" s="22">
        <f t="shared" si="4"/>
        <v>34</v>
      </c>
      <c r="M41" s="22">
        <f t="shared" si="5"/>
        <v>19</v>
      </c>
      <c r="N41" s="22">
        <f t="shared" si="6"/>
        <v>12</v>
      </c>
      <c r="O41" s="22">
        <f t="shared" si="7"/>
        <v>34</v>
      </c>
      <c r="P41" s="23" t="str">
        <f t="shared" si="8"/>
        <v/>
      </c>
      <c r="Q41" s="23" t="str">
        <f t="shared" si="9"/>
        <v>一级,优</v>
      </c>
      <c r="R41" s="28">
        <f t="shared" si="19"/>
        <v>42.1052631578947</v>
      </c>
      <c r="S41" s="28">
        <f t="shared" si="20"/>
        <v>23.8610862317759</v>
      </c>
      <c r="T41" s="28">
        <f t="shared" si="21"/>
        <v>18.2441769261188</v>
      </c>
      <c r="U41" s="29" t="b">
        <f t="shared" si="22"/>
        <v>0</v>
      </c>
      <c r="V41" s="28">
        <f t="shared" si="23"/>
        <v>64.6666666666667</v>
      </c>
      <c r="W41" s="29">
        <f t="shared" si="24"/>
        <v>0</v>
      </c>
      <c r="X41" s="29" t="b">
        <f t="shared" si="25"/>
        <v>0</v>
      </c>
      <c r="Y41" s="28">
        <f t="shared" si="26"/>
        <v>35.5666666666667</v>
      </c>
    </row>
    <row r="42" s="1" customFormat="1" spans="1:25">
      <c r="A42" s="14" t="s">
        <v>42</v>
      </c>
      <c r="B42" s="15" t="s">
        <v>81</v>
      </c>
      <c r="C42" s="16">
        <v>8</v>
      </c>
      <c r="D42" s="16">
        <v>5</v>
      </c>
      <c r="E42" s="16">
        <v>0.3</v>
      </c>
      <c r="F42" s="16">
        <v>109</v>
      </c>
      <c r="G42" s="16">
        <v>8</v>
      </c>
      <c r="H42" s="16">
        <v>7</v>
      </c>
      <c r="I42" s="22">
        <f t="shared" si="1"/>
        <v>3</v>
      </c>
      <c r="J42" s="22">
        <f t="shared" si="2"/>
        <v>3</v>
      </c>
      <c r="K42" s="22">
        <f t="shared" si="3"/>
        <v>3</v>
      </c>
      <c r="L42" s="22">
        <f t="shared" si="4"/>
        <v>35</v>
      </c>
      <c r="M42" s="22">
        <f t="shared" si="5"/>
        <v>8</v>
      </c>
      <c r="N42" s="22">
        <f t="shared" si="6"/>
        <v>10</v>
      </c>
      <c r="O42" s="22">
        <f t="shared" si="7"/>
        <v>35</v>
      </c>
      <c r="P42" s="23" t="str">
        <f t="shared" si="8"/>
        <v/>
      </c>
      <c r="Q42" s="23" t="str">
        <f t="shared" si="9"/>
        <v>一级,优</v>
      </c>
      <c r="R42" s="28">
        <f t="shared" si="19"/>
        <v>87.5</v>
      </c>
      <c r="S42" s="28">
        <f t="shared" si="20"/>
        <v>22.9055724473147</v>
      </c>
      <c r="T42" s="28">
        <f t="shared" si="21"/>
        <v>64.5944275526853</v>
      </c>
      <c r="U42" s="29" t="b">
        <f t="shared" si="22"/>
        <v>0</v>
      </c>
      <c r="V42" s="28">
        <f t="shared" si="23"/>
        <v>61.6666666666667</v>
      </c>
      <c r="W42" s="29">
        <f t="shared" si="24"/>
        <v>0</v>
      </c>
      <c r="X42" s="29" t="b">
        <f t="shared" si="25"/>
        <v>0</v>
      </c>
      <c r="Y42" s="28">
        <f t="shared" si="26"/>
        <v>33.9166666666667</v>
      </c>
    </row>
    <row r="43" s="1" customFormat="1" spans="1:25">
      <c r="A43" s="14" t="s">
        <v>42</v>
      </c>
      <c r="B43" s="15" t="s">
        <v>82</v>
      </c>
      <c r="C43" s="16">
        <v>8</v>
      </c>
      <c r="D43" s="16">
        <v>5</v>
      </c>
      <c r="E43" s="16">
        <v>0.3</v>
      </c>
      <c r="F43" s="16">
        <v>111</v>
      </c>
      <c r="G43" s="16">
        <v>9</v>
      </c>
      <c r="H43" s="16">
        <v>7</v>
      </c>
      <c r="I43" s="22">
        <f t="shared" si="1"/>
        <v>3</v>
      </c>
      <c r="J43" s="22">
        <f t="shared" si="2"/>
        <v>3</v>
      </c>
      <c r="K43" s="22">
        <f t="shared" si="3"/>
        <v>3</v>
      </c>
      <c r="L43" s="22">
        <f t="shared" si="4"/>
        <v>35</v>
      </c>
      <c r="M43" s="22">
        <f t="shared" si="5"/>
        <v>9</v>
      </c>
      <c r="N43" s="22">
        <f t="shared" si="6"/>
        <v>10</v>
      </c>
      <c r="O43" s="22">
        <f t="shared" si="7"/>
        <v>35</v>
      </c>
      <c r="P43" s="23" t="str">
        <f t="shared" si="8"/>
        <v/>
      </c>
      <c r="Q43" s="23" t="str">
        <f t="shared" si="9"/>
        <v>一级,优</v>
      </c>
      <c r="R43" s="28">
        <f t="shared" si="19"/>
        <v>77.7777777777778</v>
      </c>
      <c r="S43" s="28">
        <f t="shared" si="20"/>
        <v>25.024825320878</v>
      </c>
      <c r="T43" s="28">
        <f t="shared" si="21"/>
        <v>52.7529524568998</v>
      </c>
      <c r="U43" s="29" t="b">
        <f t="shared" si="22"/>
        <v>0</v>
      </c>
      <c r="V43" s="28">
        <f t="shared" si="23"/>
        <v>54.6666666666667</v>
      </c>
      <c r="W43" s="29">
        <f t="shared" si="24"/>
        <v>0</v>
      </c>
      <c r="X43" s="29" t="b">
        <f t="shared" si="25"/>
        <v>0</v>
      </c>
      <c r="Y43" s="28">
        <f t="shared" si="26"/>
        <v>30.0666666666667</v>
      </c>
    </row>
    <row r="44" s="1" customFormat="1" spans="1:25">
      <c r="A44" s="14" t="s">
        <v>42</v>
      </c>
      <c r="B44" s="15" t="s">
        <v>83</v>
      </c>
      <c r="C44" s="16">
        <v>8</v>
      </c>
      <c r="D44" s="16">
        <v>4</v>
      </c>
      <c r="E44" s="16">
        <v>0.3</v>
      </c>
      <c r="F44" s="16">
        <v>113</v>
      </c>
      <c r="G44" s="16">
        <v>9</v>
      </c>
      <c r="H44" s="16">
        <v>6</v>
      </c>
      <c r="I44" s="22">
        <f t="shared" si="1"/>
        <v>3</v>
      </c>
      <c r="J44" s="22">
        <f t="shared" si="2"/>
        <v>2</v>
      </c>
      <c r="K44" s="22">
        <f t="shared" si="3"/>
        <v>3</v>
      </c>
      <c r="L44" s="22">
        <f t="shared" si="4"/>
        <v>36</v>
      </c>
      <c r="M44" s="22">
        <f t="shared" si="5"/>
        <v>9</v>
      </c>
      <c r="N44" s="22">
        <f t="shared" si="6"/>
        <v>9</v>
      </c>
      <c r="O44" s="22">
        <f t="shared" si="7"/>
        <v>36</v>
      </c>
      <c r="P44" s="23" t="str">
        <f t="shared" si="8"/>
        <v/>
      </c>
      <c r="Q44" s="23" t="str">
        <f t="shared" si="9"/>
        <v>一级,优</v>
      </c>
      <c r="R44" s="28">
        <f t="shared" si="19"/>
        <v>66.6666666666667</v>
      </c>
      <c r="S44" s="28">
        <f t="shared" si="20"/>
        <v>27.6174179134705</v>
      </c>
      <c r="T44" s="28">
        <f t="shared" si="21"/>
        <v>39.0492487531961</v>
      </c>
      <c r="U44" s="29" t="b">
        <f t="shared" si="22"/>
        <v>0</v>
      </c>
      <c r="V44" s="28">
        <f t="shared" si="23"/>
        <v>42.6666666666667</v>
      </c>
      <c r="W44" s="29">
        <f t="shared" si="24"/>
        <v>0</v>
      </c>
      <c r="X44" s="29" t="b">
        <f t="shared" si="25"/>
        <v>0</v>
      </c>
      <c r="Y44" s="28">
        <f t="shared" si="26"/>
        <v>23.4666666666667</v>
      </c>
    </row>
    <row r="45" s="1" customFormat="1" spans="1:25">
      <c r="A45" s="14" t="s">
        <v>42</v>
      </c>
      <c r="B45" s="15" t="s">
        <v>84</v>
      </c>
      <c r="C45" s="16">
        <v>8</v>
      </c>
      <c r="D45" s="16">
        <v>5</v>
      </c>
      <c r="E45" s="16">
        <v>0.3</v>
      </c>
      <c r="F45" s="16">
        <v>114</v>
      </c>
      <c r="G45" s="16">
        <v>14</v>
      </c>
      <c r="H45" s="16">
        <v>6</v>
      </c>
      <c r="I45" s="22">
        <f t="shared" si="1"/>
        <v>3</v>
      </c>
      <c r="J45" s="22">
        <f t="shared" si="2"/>
        <v>3</v>
      </c>
      <c r="K45" s="22">
        <f t="shared" si="3"/>
        <v>3</v>
      </c>
      <c r="L45" s="22">
        <f t="shared" si="4"/>
        <v>36</v>
      </c>
      <c r="M45" s="22">
        <f t="shared" si="5"/>
        <v>14</v>
      </c>
      <c r="N45" s="22">
        <f t="shared" si="6"/>
        <v>9</v>
      </c>
      <c r="O45" s="22">
        <f t="shared" si="7"/>
        <v>36</v>
      </c>
      <c r="P45" s="23" t="str">
        <f t="shared" si="8"/>
        <v/>
      </c>
      <c r="Q45" s="23" t="str">
        <f t="shared" si="9"/>
        <v>一级,优</v>
      </c>
      <c r="R45" s="28">
        <f t="shared" si="19"/>
        <v>42.8571428571429</v>
      </c>
      <c r="S45" s="28">
        <f t="shared" si="20"/>
        <v>30.1967829928356</v>
      </c>
      <c r="T45" s="28">
        <f t="shared" si="21"/>
        <v>12.6603598643072</v>
      </c>
      <c r="U45" s="29" t="b">
        <f t="shared" si="22"/>
        <v>0</v>
      </c>
      <c r="V45" s="28">
        <f t="shared" si="23"/>
        <v>31.6666666666667</v>
      </c>
      <c r="W45" s="29">
        <f t="shared" si="24"/>
        <v>0</v>
      </c>
      <c r="X45" s="29" t="b">
        <f t="shared" si="25"/>
        <v>0</v>
      </c>
      <c r="Y45" s="28">
        <f t="shared" si="26"/>
        <v>17.4166666666667</v>
      </c>
    </row>
    <row r="46" s="1" customFormat="1" spans="1:25">
      <c r="A46" s="14" t="s">
        <v>42</v>
      </c>
      <c r="B46" s="15" t="s">
        <v>85</v>
      </c>
      <c r="C46" s="16">
        <v>7</v>
      </c>
      <c r="D46" s="16">
        <v>6</v>
      </c>
      <c r="E46" s="16">
        <v>0.3</v>
      </c>
      <c r="F46" s="16">
        <v>111</v>
      </c>
      <c r="G46" s="16">
        <v>12</v>
      </c>
      <c r="H46" s="16">
        <v>5</v>
      </c>
      <c r="I46" s="22">
        <f t="shared" si="1"/>
        <v>3</v>
      </c>
      <c r="J46" s="22">
        <f t="shared" si="2"/>
        <v>3</v>
      </c>
      <c r="K46" s="22">
        <f t="shared" si="3"/>
        <v>3</v>
      </c>
      <c r="L46" s="22">
        <f t="shared" si="4"/>
        <v>35</v>
      </c>
      <c r="M46" s="22">
        <f t="shared" si="5"/>
        <v>12</v>
      </c>
      <c r="N46" s="22">
        <f t="shared" si="6"/>
        <v>8</v>
      </c>
      <c r="O46" s="22">
        <f t="shared" si="7"/>
        <v>35</v>
      </c>
      <c r="P46" s="23" t="str">
        <f t="shared" si="8"/>
        <v/>
      </c>
      <c r="Q46" s="23" t="str">
        <f t="shared" si="9"/>
        <v>一级,优</v>
      </c>
      <c r="R46" s="28">
        <f t="shared" si="19"/>
        <v>41.6666666666667</v>
      </c>
      <c r="S46" s="28">
        <f t="shared" si="20"/>
        <v>30.1967829928356</v>
      </c>
      <c r="T46" s="28">
        <f t="shared" si="21"/>
        <v>11.469883673831</v>
      </c>
      <c r="U46" s="29" t="b">
        <f t="shared" si="22"/>
        <v>0</v>
      </c>
      <c r="V46" s="28">
        <f t="shared" si="23"/>
        <v>27</v>
      </c>
      <c r="W46" s="29">
        <f t="shared" si="24"/>
        <v>0</v>
      </c>
      <c r="X46" s="29" t="b">
        <f t="shared" si="25"/>
        <v>0</v>
      </c>
      <c r="Y46" s="28">
        <f t="shared" si="26"/>
        <v>14.85</v>
      </c>
    </row>
    <row r="47" s="1" customFormat="1" spans="1:25">
      <c r="A47" s="14" t="s">
        <v>42</v>
      </c>
      <c r="B47" s="15" t="s">
        <v>86</v>
      </c>
      <c r="C47" s="16">
        <v>8</v>
      </c>
      <c r="D47" s="16">
        <v>28</v>
      </c>
      <c r="E47" s="16">
        <v>0.3</v>
      </c>
      <c r="F47" s="16">
        <v>81</v>
      </c>
      <c r="G47" s="16">
        <v>33</v>
      </c>
      <c r="H47" s="16">
        <v>7</v>
      </c>
      <c r="I47" s="22">
        <f t="shared" si="1"/>
        <v>3</v>
      </c>
      <c r="J47" s="22">
        <f t="shared" si="2"/>
        <v>14</v>
      </c>
      <c r="K47" s="22">
        <f t="shared" si="3"/>
        <v>3</v>
      </c>
      <c r="L47" s="22">
        <f t="shared" si="4"/>
        <v>26</v>
      </c>
      <c r="M47" s="22">
        <f t="shared" si="5"/>
        <v>33</v>
      </c>
      <c r="N47" s="22">
        <f t="shared" si="6"/>
        <v>10</v>
      </c>
      <c r="O47" s="22">
        <f t="shared" si="7"/>
        <v>33</v>
      </c>
      <c r="P47" s="23" t="str">
        <f t="shared" si="8"/>
        <v/>
      </c>
      <c r="Q47" s="23" t="str">
        <f t="shared" si="9"/>
        <v>一级,优</v>
      </c>
      <c r="R47" s="28">
        <f t="shared" si="19"/>
        <v>21.2121212121212</v>
      </c>
      <c r="S47" s="28">
        <f t="shared" si="20"/>
        <v>29.8811264271791</v>
      </c>
      <c r="T47" s="28">
        <f t="shared" si="21"/>
        <v>-8.66900521505784</v>
      </c>
      <c r="U47" s="29" t="b">
        <f t="shared" si="22"/>
        <v>0</v>
      </c>
      <c r="V47" s="28">
        <f t="shared" si="23"/>
        <v>23.6666666666667</v>
      </c>
      <c r="W47" s="29">
        <f t="shared" si="24"/>
        <v>1</v>
      </c>
      <c r="X47" s="29" t="b">
        <f t="shared" si="25"/>
        <v>0</v>
      </c>
      <c r="Y47" s="28">
        <f t="shared" si="26"/>
        <v>13.0166666666667</v>
      </c>
    </row>
    <row r="48" s="1" customFormat="1" spans="1:25">
      <c r="A48" s="14" t="s">
        <v>42</v>
      </c>
      <c r="B48" s="15" t="s">
        <v>87</v>
      </c>
      <c r="C48" s="16">
        <v>7</v>
      </c>
      <c r="D48" s="16">
        <v>38</v>
      </c>
      <c r="E48" s="16">
        <v>0.3</v>
      </c>
      <c r="F48" s="16">
        <v>58</v>
      </c>
      <c r="G48" s="16">
        <v>71</v>
      </c>
      <c r="H48" s="16">
        <v>9</v>
      </c>
      <c r="I48" s="22">
        <f t="shared" si="1"/>
        <v>3</v>
      </c>
      <c r="J48" s="22">
        <f t="shared" si="2"/>
        <v>19</v>
      </c>
      <c r="K48" s="22">
        <f t="shared" si="3"/>
        <v>3</v>
      </c>
      <c r="L48" s="22">
        <f t="shared" si="4"/>
        <v>19</v>
      </c>
      <c r="M48" s="22">
        <f t="shared" si="5"/>
        <v>61</v>
      </c>
      <c r="N48" s="22">
        <f t="shared" si="6"/>
        <v>13</v>
      </c>
      <c r="O48" s="22">
        <f t="shared" si="7"/>
        <v>61</v>
      </c>
      <c r="P48" s="23" t="str">
        <f t="shared" si="8"/>
        <v>PM10</v>
      </c>
      <c r="Q48" s="23" t="str">
        <f t="shared" si="9"/>
        <v>二级，良</v>
      </c>
      <c r="R48" s="28">
        <f t="shared" si="19"/>
        <v>12.6760563380282</v>
      </c>
      <c r="S48" s="28">
        <f t="shared" si="20"/>
        <v>28.1400312650313</v>
      </c>
      <c r="T48" s="28">
        <f t="shared" si="21"/>
        <v>-15.4639749270031</v>
      </c>
      <c r="U48" s="29" t="b">
        <f t="shared" si="22"/>
        <v>0</v>
      </c>
      <c r="V48" s="28">
        <f t="shared" si="23"/>
        <v>28.3333333333333</v>
      </c>
      <c r="W48" s="29">
        <f t="shared" si="24"/>
        <v>1</v>
      </c>
      <c r="X48" s="29" t="b">
        <f t="shared" si="25"/>
        <v>0</v>
      </c>
      <c r="Y48" s="28">
        <f t="shared" si="26"/>
        <v>15.5833333333333</v>
      </c>
    </row>
    <row r="49" s="1" customFormat="1" spans="1:25">
      <c r="A49" s="14" t="s">
        <v>42</v>
      </c>
      <c r="B49" s="15" t="s">
        <v>88</v>
      </c>
      <c r="C49" s="16">
        <v>7</v>
      </c>
      <c r="D49" s="16">
        <v>62</v>
      </c>
      <c r="E49" s="16">
        <v>0.4</v>
      </c>
      <c r="F49" s="16">
        <v>26</v>
      </c>
      <c r="G49" s="16">
        <v>64</v>
      </c>
      <c r="H49" s="16">
        <v>13</v>
      </c>
      <c r="I49" s="22">
        <f t="shared" si="1"/>
        <v>3</v>
      </c>
      <c r="J49" s="22">
        <f t="shared" si="2"/>
        <v>31</v>
      </c>
      <c r="K49" s="22">
        <f t="shared" si="3"/>
        <v>4</v>
      </c>
      <c r="L49" s="22">
        <f t="shared" si="4"/>
        <v>9</v>
      </c>
      <c r="M49" s="22">
        <f t="shared" si="5"/>
        <v>57</v>
      </c>
      <c r="N49" s="22">
        <f t="shared" si="6"/>
        <v>19</v>
      </c>
      <c r="O49" s="22">
        <f t="shared" si="7"/>
        <v>57</v>
      </c>
      <c r="P49" s="23" t="str">
        <f t="shared" si="8"/>
        <v>PM10</v>
      </c>
      <c r="Q49" s="23" t="str">
        <f t="shared" si="9"/>
        <v>二级，良</v>
      </c>
      <c r="R49" s="28">
        <f t="shared" si="19"/>
        <v>20.3125</v>
      </c>
      <c r="S49" s="28">
        <f t="shared" si="20"/>
        <v>21.9047026265336</v>
      </c>
      <c r="T49" s="28">
        <f t="shared" si="21"/>
        <v>-1.59220262653362</v>
      </c>
      <c r="U49" s="29" t="b">
        <f t="shared" si="22"/>
        <v>0</v>
      </c>
      <c r="V49" s="28">
        <f t="shared" si="23"/>
        <v>49.3333333333333</v>
      </c>
      <c r="W49" s="29">
        <f t="shared" si="24"/>
        <v>1</v>
      </c>
      <c r="X49" s="29" t="b">
        <f t="shared" si="25"/>
        <v>0</v>
      </c>
      <c r="Y49" s="28">
        <f t="shared" si="26"/>
        <v>27.1333333333333</v>
      </c>
    </row>
    <row r="50" s="1" customFormat="1" spans="1:25">
      <c r="A50" s="14" t="s">
        <v>42</v>
      </c>
      <c r="B50" s="15" t="s">
        <v>89</v>
      </c>
      <c r="C50" s="16">
        <v>7</v>
      </c>
      <c r="D50" s="16">
        <v>67</v>
      </c>
      <c r="E50" s="16">
        <v>0.4</v>
      </c>
      <c r="F50" s="16">
        <v>20</v>
      </c>
      <c r="G50" s="16">
        <v>68</v>
      </c>
      <c r="H50" s="16">
        <v>17</v>
      </c>
      <c r="I50" s="22">
        <f t="shared" si="1"/>
        <v>3</v>
      </c>
      <c r="J50" s="22">
        <f t="shared" si="2"/>
        <v>34</v>
      </c>
      <c r="K50" s="22">
        <f t="shared" si="3"/>
        <v>4</v>
      </c>
      <c r="L50" s="22">
        <f t="shared" si="4"/>
        <v>7</v>
      </c>
      <c r="M50" s="22">
        <f t="shared" si="5"/>
        <v>59</v>
      </c>
      <c r="N50" s="22">
        <f t="shared" si="6"/>
        <v>25</v>
      </c>
      <c r="O50" s="22">
        <f t="shared" si="7"/>
        <v>59</v>
      </c>
      <c r="P50" s="23" t="str">
        <f t="shared" si="8"/>
        <v>PM10</v>
      </c>
      <c r="Q50" s="23" t="str">
        <f t="shared" si="9"/>
        <v>二级，良</v>
      </c>
      <c r="R50" s="28">
        <f t="shared" si="19"/>
        <v>25</v>
      </c>
      <c r="S50" s="28">
        <f t="shared" si="20"/>
        <v>17.1159294783855</v>
      </c>
      <c r="T50" s="28">
        <f t="shared" si="21"/>
        <v>7.88407052161454</v>
      </c>
      <c r="U50" s="29" t="b">
        <f t="shared" si="22"/>
        <v>0</v>
      </c>
      <c r="V50" s="28">
        <f t="shared" si="23"/>
        <v>67.6666666666667</v>
      </c>
      <c r="W50" s="29">
        <f t="shared" si="24"/>
        <v>1</v>
      </c>
      <c r="X50" s="29" t="b">
        <f t="shared" si="25"/>
        <v>0</v>
      </c>
      <c r="Y50" s="28">
        <f t="shared" si="26"/>
        <v>37.2166666666667</v>
      </c>
    </row>
    <row r="51" s="1" customFormat="1" spans="1:25">
      <c r="A51" s="14" t="s">
        <v>42</v>
      </c>
      <c r="B51" s="15" t="s">
        <v>90</v>
      </c>
      <c r="C51" s="16">
        <v>7</v>
      </c>
      <c r="D51" s="16">
        <v>23</v>
      </c>
      <c r="E51" s="16">
        <v>0.4</v>
      </c>
      <c r="F51" s="16">
        <v>70</v>
      </c>
      <c r="G51" s="16">
        <v>45</v>
      </c>
      <c r="H51" s="16">
        <v>13</v>
      </c>
      <c r="I51" s="22">
        <f t="shared" si="1"/>
        <v>3</v>
      </c>
      <c r="J51" s="22">
        <f t="shared" si="2"/>
        <v>12</v>
      </c>
      <c r="K51" s="22">
        <f t="shared" si="3"/>
        <v>4</v>
      </c>
      <c r="L51" s="22">
        <f t="shared" si="4"/>
        <v>22</v>
      </c>
      <c r="M51" s="22">
        <f t="shared" si="5"/>
        <v>45</v>
      </c>
      <c r="N51" s="22">
        <f t="shared" si="6"/>
        <v>19</v>
      </c>
      <c r="O51" s="22">
        <f t="shared" si="7"/>
        <v>45</v>
      </c>
      <c r="P51" s="23" t="str">
        <f t="shared" si="8"/>
        <v/>
      </c>
      <c r="Q51" s="23" t="str">
        <f t="shared" si="9"/>
        <v>一级,优</v>
      </c>
      <c r="R51" s="28">
        <f t="shared" si="19"/>
        <v>28.8888888888889</v>
      </c>
      <c r="S51" s="28">
        <f t="shared" si="20"/>
        <v>13.6437072561632</v>
      </c>
      <c r="T51" s="28">
        <f t="shared" si="21"/>
        <v>15.2451816327256</v>
      </c>
      <c r="U51" s="29" t="b">
        <f t="shared" si="22"/>
        <v>0</v>
      </c>
      <c r="V51" s="28">
        <f t="shared" si="23"/>
        <v>87.3333333333333</v>
      </c>
      <c r="W51" s="29">
        <f t="shared" si="24"/>
        <v>0</v>
      </c>
      <c r="X51" s="29" t="b">
        <f t="shared" si="25"/>
        <v>0</v>
      </c>
      <c r="Y51" s="28">
        <f t="shared" si="26"/>
        <v>48.0333333333333</v>
      </c>
    </row>
    <row r="52" s="1" customFormat="1" spans="1:25">
      <c r="A52" s="14" t="s">
        <v>42</v>
      </c>
      <c r="B52" s="15" t="s">
        <v>91</v>
      </c>
      <c r="C52" s="16">
        <v>6</v>
      </c>
      <c r="D52" s="16">
        <v>27</v>
      </c>
      <c r="E52" s="16">
        <v>0.4</v>
      </c>
      <c r="F52" s="16">
        <v>57</v>
      </c>
      <c r="G52" s="16">
        <v>36</v>
      </c>
      <c r="H52" s="16">
        <v>13</v>
      </c>
      <c r="I52" s="22">
        <f t="shared" si="1"/>
        <v>2</v>
      </c>
      <c r="J52" s="22">
        <f t="shared" si="2"/>
        <v>14</v>
      </c>
      <c r="K52" s="22">
        <f t="shared" si="3"/>
        <v>4</v>
      </c>
      <c r="L52" s="22">
        <f t="shared" si="4"/>
        <v>18</v>
      </c>
      <c r="M52" s="22">
        <f t="shared" si="5"/>
        <v>36</v>
      </c>
      <c r="N52" s="22">
        <f t="shared" si="6"/>
        <v>19</v>
      </c>
      <c r="O52" s="22">
        <f t="shared" si="7"/>
        <v>36</v>
      </c>
      <c r="P52" s="23" t="str">
        <f t="shared" si="8"/>
        <v/>
      </c>
      <c r="Q52" s="23" t="str">
        <f t="shared" si="9"/>
        <v>一级,优</v>
      </c>
      <c r="R52" s="28">
        <f t="shared" si="19"/>
        <v>36.1111111111111</v>
      </c>
      <c r="S52" s="28">
        <f t="shared" si="20"/>
        <v>12.4796860921421</v>
      </c>
      <c r="T52" s="28">
        <f t="shared" si="21"/>
        <v>23.631425018969</v>
      </c>
      <c r="U52" s="29" t="b">
        <f t="shared" si="22"/>
        <v>0</v>
      </c>
      <c r="V52" s="28">
        <f t="shared" si="23"/>
        <v>97.6666666666667</v>
      </c>
      <c r="W52" s="29">
        <f t="shared" si="24"/>
        <v>0</v>
      </c>
      <c r="X52" s="29" t="b">
        <f t="shared" si="25"/>
        <v>0</v>
      </c>
      <c r="Y52" s="28">
        <f t="shared" si="26"/>
        <v>53.7166666666667</v>
      </c>
    </row>
    <row r="53" s="1" customFormat="1" spans="1:25">
      <c r="A53" s="14" t="s">
        <v>42</v>
      </c>
      <c r="B53" s="15" t="s">
        <v>92</v>
      </c>
      <c r="C53" s="16">
        <v>7</v>
      </c>
      <c r="D53" s="16">
        <v>14</v>
      </c>
      <c r="E53" s="16">
        <v>0.4</v>
      </c>
      <c r="F53" s="16">
        <v>81</v>
      </c>
      <c r="G53" s="16">
        <v>17</v>
      </c>
      <c r="H53" s="16">
        <v>11</v>
      </c>
      <c r="I53" s="22">
        <f t="shared" si="1"/>
        <v>3</v>
      </c>
      <c r="J53" s="22">
        <f t="shared" si="2"/>
        <v>7</v>
      </c>
      <c r="K53" s="22">
        <f t="shared" si="3"/>
        <v>4</v>
      </c>
      <c r="L53" s="22">
        <f t="shared" si="4"/>
        <v>26</v>
      </c>
      <c r="M53" s="22">
        <f t="shared" si="5"/>
        <v>17</v>
      </c>
      <c r="N53" s="22">
        <f t="shared" si="6"/>
        <v>16</v>
      </c>
      <c r="O53" s="22">
        <f t="shared" si="7"/>
        <v>26</v>
      </c>
      <c r="P53" s="23" t="str">
        <f t="shared" si="8"/>
        <v/>
      </c>
      <c r="Q53" s="23" t="str">
        <f t="shared" si="9"/>
        <v>一级,优</v>
      </c>
      <c r="R53" s="28">
        <f t="shared" si="19"/>
        <v>64.7058823529412</v>
      </c>
      <c r="S53" s="28">
        <f t="shared" si="20"/>
        <v>12.0167231291791</v>
      </c>
      <c r="T53" s="28">
        <f t="shared" si="21"/>
        <v>52.6891592237621</v>
      </c>
      <c r="U53" s="29" t="b">
        <f t="shared" si="22"/>
        <v>0</v>
      </c>
      <c r="V53" s="28">
        <f t="shared" si="23"/>
        <v>105.666666666667</v>
      </c>
      <c r="W53" s="29">
        <f t="shared" si="24"/>
        <v>0</v>
      </c>
      <c r="X53" s="29" t="b">
        <f t="shared" si="25"/>
        <v>0</v>
      </c>
      <c r="Y53" s="28">
        <f t="shared" si="26"/>
        <v>58.1166666666667</v>
      </c>
    </row>
    <row r="54" s="1" customFormat="1" spans="1:25">
      <c r="A54" s="14" t="s">
        <v>42</v>
      </c>
      <c r="B54" s="15" t="s">
        <v>93</v>
      </c>
      <c r="C54" s="16">
        <v>7</v>
      </c>
      <c r="D54" s="16">
        <v>5</v>
      </c>
      <c r="E54" s="16">
        <v>0.3</v>
      </c>
      <c r="F54" s="16">
        <v>101</v>
      </c>
      <c r="G54" s="16">
        <v>45</v>
      </c>
      <c r="H54" s="16">
        <v>11</v>
      </c>
      <c r="I54" s="22">
        <f t="shared" si="1"/>
        <v>3</v>
      </c>
      <c r="J54" s="22">
        <f t="shared" si="2"/>
        <v>3</v>
      </c>
      <c r="K54" s="22">
        <f t="shared" si="3"/>
        <v>3</v>
      </c>
      <c r="L54" s="22">
        <f t="shared" si="4"/>
        <v>32</v>
      </c>
      <c r="M54" s="22">
        <f t="shared" si="5"/>
        <v>45</v>
      </c>
      <c r="N54" s="22">
        <f t="shared" si="6"/>
        <v>16</v>
      </c>
      <c r="O54" s="22">
        <f t="shared" si="7"/>
        <v>45</v>
      </c>
      <c r="P54" s="23" t="str">
        <f t="shared" si="8"/>
        <v/>
      </c>
      <c r="Q54" s="23" t="str">
        <f t="shared" si="9"/>
        <v>一级,优</v>
      </c>
      <c r="R54" s="28">
        <f t="shared" si="19"/>
        <v>24.4444444444444</v>
      </c>
      <c r="S54" s="28">
        <f t="shared" si="20"/>
        <v>15.6412032242474</v>
      </c>
      <c r="T54" s="28">
        <f t="shared" si="21"/>
        <v>8.803241220197</v>
      </c>
      <c r="U54" s="29" t="b">
        <f t="shared" si="22"/>
        <v>0</v>
      </c>
      <c r="V54" s="28">
        <f t="shared" si="23"/>
        <v>100.333333333333</v>
      </c>
      <c r="W54" s="29">
        <f t="shared" si="24"/>
        <v>0</v>
      </c>
      <c r="X54" s="29" t="b">
        <f t="shared" si="25"/>
        <v>0</v>
      </c>
      <c r="Y54" s="28">
        <f t="shared" si="26"/>
        <v>55.1833333333333</v>
      </c>
    </row>
    <row r="55" s="1" customFormat="1" spans="1:25">
      <c r="A55" s="14" t="s">
        <v>42</v>
      </c>
      <c r="B55" s="15" t="s">
        <v>94</v>
      </c>
      <c r="C55" s="16">
        <v>7</v>
      </c>
      <c r="D55" s="16">
        <v>5</v>
      </c>
      <c r="E55" s="16">
        <v>0.3</v>
      </c>
      <c r="F55" s="16">
        <v>103</v>
      </c>
      <c r="G55" s="16">
        <v>40</v>
      </c>
      <c r="H55" s="16">
        <v>13</v>
      </c>
      <c r="I55" s="22">
        <f t="shared" si="1"/>
        <v>3</v>
      </c>
      <c r="J55" s="22">
        <f t="shared" si="2"/>
        <v>3</v>
      </c>
      <c r="K55" s="22">
        <f t="shared" si="3"/>
        <v>3</v>
      </c>
      <c r="L55" s="22">
        <f t="shared" si="4"/>
        <v>33</v>
      </c>
      <c r="M55" s="22">
        <f t="shared" si="5"/>
        <v>40</v>
      </c>
      <c r="N55" s="22">
        <f t="shared" si="6"/>
        <v>19</v>
      </c>
      <c r="O55" s="22">
        <f t="shared" si="7"/>
        <v>40</v>
      </c>
      <c r="P55" s="23" t="str">
        <f t="shared" si="8"/>
        <v/>
      </c>
      <c r="Q55" s="23" t="str">
        <f t="shared" si="9"/>
        <v>一级,优</v>
      </c>
      <c r="R55" s="28">
        <f t="shared" si="19"/>
        <v>32.5</v>
      </c>
      <c r="S55" s="28">
        <f t="shared" si="20"/>
        <v>16.6219022331155</v>
      </c>
      <c r="T55" s="28">
        <f t="shared" si="21"/>
        <v>15.8780977668845</v>
      </c>
      <c r="U55" s="29" t="b">
        <f t="shared" si="22"/>
        <v>0</v>
      </c>
      <c r="V55" s="28">
        <f t="shared" si="23"/>
        <v>91.6666666666667</v>
      </c>
      <c r="W55" s="29">
        <f t="shared" si="24"/>
        <v>0</v>
      </c>
      <c r="X55" s="29" t="b">
        <f t="shared" si="25"/>
        <v>0</v>
      </c>
      <c r="Y55" s="28">
        <f t="shared" si="26"/>
        <v>50.4166666666667</v>
      </c>
    </row>
    <row r="56" s="1" customFormat="1" spans="1:25">
      <c r="A56" s="14" t="s">
        <v>42</v>
      </c>
      <c r="B56" s="15" t="s">
        <v>95</v>
      </c>
      <c r="C56" s="16">
        <v>7</v>
      </c>
      <c r="D56" s="16">
        <v>5</v>
      </c>
      <c r="E56" s="16">
        <v>0.3</v>
      </c>
      <c r="F56" s="16">
        <v>103</v>
      </c>
      <c r="G56" s="16">
        <v>42</v>
      </c>
      <c r="H56" s="16">
        <v>13</v>
      </c>
      <c r="I56" s="22">
        <f t="shared" si="1"/>
        <v>3</v>
      </c>
      <c r="J56" s="22">
        <f t="shared" si="2"/>
        <v>3</v>
      </c>
      <c r="K56" s="22">
        <f t="shared" si="3"/>
        <v>3</v>
      </c>
      <c r="L56" s="22">
        <f t="shared" si="4"/>
        <v>33</v>
      </c>
      <c r="M56" s="22">
        <f t="shared" si="5"/>
        <v>42</v>
      </c>
      <c r="N56" s="22">
        <f t="shared" si="6"/>
        <v>19</v>
      </c>
      <c r="O56" s="22">
        <f t="shared" si="7"/>
        <v>42</v>
      </c>
      <c r="P56" s="23" t="str">
        <f t="shared" si="8"/>
        <v/>
      </c>
      <c r="Q56" s="23" t="str">
        <f t="shared" si="9"/>
        <v>一级,优</v>
      </c>
      <c r="R56" s="28">
        <f t="shared" si="19"/>
        <v>30.952380952381</v>
      </c>
      <c r="S56" s="28">
        <f t="shared" si="20"/>
        <v>17.6375272331155</v>
      </c>
      <c r="T56" s="28">
        <f t="shared" si="21"/>
        <v>13.3148537192655</v>
      </c>
      <c r="U56" s="29" t="b">
        <f t="shared" si="22"/>
        <v>0</v>
      </c>
      <c r="V56" s="28">
        <f t="shared" si="23"/>
        <v>83.6666666666667</v>
      </c>
      <c r="W56" s="29">
        <f t="shared" si="24"/>
        <v>0</v>
      </c>
      <c r="X56" s="29" t="b">
        <f t="shared" si="25"/>
        <v>0</v>
      </c>
      <c r="Y56" s="28">
        <f t="shared" si="26"/>
        <v>46.0166666666667</v>
      </c>
    </row>
    <row r="57" s="1" customFormat="1" spans="1:25">
      <c r="A57" s="14" t="s">
        <v>42</v>
      </c>
      <c r="B57" s="15" t="s">
        <v>96</v>
      </c>
      <c r="C57" s="16">
        <v>7</v>
      </c>
      <c r="D57" s="16">
        <v>5</v>
      </c>
      <c r="E57" s="16">
        <v>0.3</v>
      </c>
      <c r="F57" s="16">
        <v>103</v>
      </c>
      <c r="G57" s="16">
        <v>26</v>
      </c>
      <c r="H57" s="16">
        <v>14</v>
      </c>
      <c r="I57" s="22">
        <f t="shared" si="1"/>
        <v>3</v>
      </c>
      <c r="J57" s="22">
        <f t="shared" si="2"/>
        <v>3</v>
      </c>
      <c r="K57" s="22">
        <f t="shared" si="3"/>
        <v>3</v>
      </c>
      <c r="L57" s="22">
        <f t="shared" si="4"/>
        <v>33</v>
      </c>
      <c r="M57" s="22">
        <f t="shared" si="5"/>
        <v>26</v>
      </c>
      <c r="N57" s="22">
        <f t="shared" si="6"/>
        <v>20</v>
      </c>
      <c r="O57" s="22">
        <f t="shared" si="7"/>
        <v>33</v>
      </c>
      <c r="P57" s="23" t="str">
        <f t="shared" si="8"/>
        <v/>
      </c>
      <c r="Q57" s="23" t="str">
        <f t="shared" si="9"/>
        <v>一级,优</v>
      </c>
      <c r="R57" s="28">
        <f t="shared" si="19"/>
        <v>53.8461538461538</v>
      </c>
      <c r="S57" s="28">
        <f t="shared" si="20"/>
        <v>18.1335589791472</v>
      </c>
      <c r="T57" s="28">
        <f t="shared" si="21"/>
        <v>35.7125948670066</v>
      </c>
      <c r="U57" s="29" t="b">
        <f t="shared" si="22"/>
        <v>0</v>
      </c>
      <c r="V57" s="28">
        <f t="shared" si="23"/>
        <v>75</v>
      </c>
      <c r="W57" s="29">
        <f t="shared" si="24"/>
        <v>0</v>
      </c>
      <c r="X57" s="29" t="b">
        <f t="shared" si="25"/>
        <v>0</v>
      </c>
      <c r="Y57" s="28">
        <f t="shared" si="26"/>
        <v>41.25</v>
      </c>
    </row>
    <row r="58" s="1" customFormat="1" spans="1:25">
      <c r="A58" s="14" t="s">
        <v>42</v>
      </c>
      <c r="B58" s="15" t="s">
        <v>97</v>
      </c>
      <c r="C58" s="16">
        <v>6</v>
      </c>
      <c r="D58" s="16">
        <v>5</v>
      </c>
      <c r="E58" s="16">
        <v>0.3</v>
      </c>
      <c r="F58" s="16">
        <v>102</v>
      </c>
      <c r="G58" s="16">
        <v>34</v>
      </c>
      <c r="H58" s="16">
        <v>14</v>
      </c>
      <c r="I58" s="22">
        <f t="shared" si="1"/>
        <v>2</v>
      </c>
      <c r="J58" s="22">
        <f t="shared" si="2"/>
        <v>3</v>
      </c>
      <c r="K58" s="22">
        <f t="shared" si="3"/>
        <v>3</v>
      </c>
      <c r="L58" s="22">
        <f t="shared" si="4"/>
        <v>32</v>
      </c>
      <c r="M58" s="22">
        <f t="shared" si="5"/>
        <v>34</v>
      </c>
      <c r="N58" s="22">
        <f t="shared" si="6"/>
        <v>20</v>
      </c>
      <c r="O58" s="22">
        <f t="shared" si="7"/>
        <v>34</v>
      </c>
      <c r="P58" s="23" t="str">
        <f t="shared" si="8"/>
        <v/>
      </c>
      <c r="Q58" s="23" t="str">
        <f t="shared" si="9"/>
        <v>一级,优</v>
      </c>
      <c r="R58" s="28">
        <f t="shared" si="19"/>
        <v>41.1764705882353</v>
      </c>
      <c r="S58" s="28">
        <f t="shared" si="20"/>
        <v>20.2133310589193</v>
      </c>
      <c r="T58" s="28">
        <f t="shared" si="21"/>
        <v>20.963139529316</v>
      </c>
      <c r="U58" s="29" t="b">
        <f t="shared" si="22"/>
        <v>0</v>
      </c>
      <c r="V58" s="28">
        <f t="shared" si="23"/>
        <v>68.6666666666667</v>
      </c>
      <c r="W58" s="29">
        <f t="shared" si="24"/>
        <v>0</v>
      </c>
      <c r="X58" s="29" t="b">
        <f t="shared" si="25"/>
        <v>0</v>
      </c>
      <c r="Y58" s="28">
        <f t="shared" si="26"/>
        <v>37.7666666666667</v>
      </c>
    </row>
    <row r="59" s="1" customFormat="1" spans="1:25">
      <c r="A59" s="14" t="s">
        <v>42</v>
      </c>
      <c r="B59" s="15" t="s">
        <v>98</v>
      </c>
      <c r="C59" s="16">
        <v>7</v>
      </c>
      <c r="D59" s="16">
        <v>6</v>
      </c>
      <c r="E59" s="16">
        <v>0.3</v>
      </c>
      <c r="F59" s="16">
        <v>101</v>
      </c>
      <c r="G59" s="16">
        <v>29</v>
      </c>
      <c r="H59" s="16">
        <v>13</v>
      </c>
      <c r="I59" s="22">
        <f t="shared" si="1"/>
        <v>3</v>
      </c>
      <c r="J59" s="22">
        <f t="shared" si="2"/>
        <v>3</v>
      </c>
      <c r="K59" s="22">
        <f t="shared" si="3"/>
        <v>3</v>
      </c>
      <c r="L59" s="22">
        <f t="shared" si="4"/>
        <v>32</v>
      </c>
      <c r="M59" s="22">
        <f t="shared" si="5"/>
        <v>29</v>
      </c>
      <c r="N59" s="22">
        <f t="shared" si="6"/>
        <v>19</v>
      </c>
      <c r="O59" s="22">
        <f t="shared" si="7"/>
        <v>32</v>
      </c>
      <c r="P59" s="23" t="str">
        <f t="shared" si="8"/>
        <v/>
      </c>
      <c r="Q59" s="23" t="str">
        <f t="shared" si="9"/>
        <v>一级,优</v>
      </c>
      <c r="R59" s="28">
        <f t="shared" si="19"/>
        <v>44.8275862068966</v>
      </c>
      <c r="S59" s="28">
        <f t="shared" si="20"/>
        <v>20.6354443486796</v>
      </c>
      <c r="T59" s="28">
        <f t="shared" si="21"/>
        <v>24.1921418582169</v>
      </c>
      <c r="U59" s="29" t="b">
        <f t="shared" si="22"/>
        <v>0</v>
      </c>
      <c r="V59" s="28">
        <f t="shared" si="23"/>
        <v>68</v>
      </c>
      <c r="W59" s="29">
        <f t="shared" si="24"/>
        <v>0</v>
      </c>
      <c r="X59" s="29" t="b">
        <f t="shared" si="25"/>
        <v>0</v>
      </c>
      <c r="Y59" s="28">
        <f t="shared" si="26"/>
        <v>37.4</v>
      </c>
    </row>
    <row r="60" s="1" customFormat="1" spans="1:25">
      <c r="A60" s="14" t="s">
        <v>42</v>
      </c>
      <c r="B60" s="15" t="s">
        <v>99</v>
      </c>
      <c r="C60" s="16">
        <v>6</v>
      </c>
      <c r="D60" s="16">
        <v>8</v>
      </c>
      <c r="E60" s="16">
        <v>0.3</v>
      </c>
      <c r="F60" s="16">
        <v>98</v>
      </c>
      <c r="G60" s="16">
        <v>33</v>
      </c>
      <c r="H60" s="16">
        <v>13</v>
      </c>
      <c r="I60" s="22">
        <f t="shared" si="1"/>
        <v>2</v>
      </c>
      <c r="J60" s="22">
        <f t="shared" si="2"/>
        <v>4</v>
      </c>
      <c r="K60" s="22">
        <f t="shared" si="3"/>
        <v>3</v>
      </c>
      <c r="L60" s="22">
        <f t="shared" si="4"/>
        <v>31</v>
      </c>
      <c r="M60" s="22">
        <f t="shared" si="5"/>
        <v>33</v>
      </c>
      <c r="N60" s="22">
        <f t="shared" si="6"/>
        <v>19</v>
      </c>
      <c r="O60" s="22">
        <f t="shared" si="7"/>
        <v>33</v>
      </c>
      <c r="P60" s="23" t="str">
        <f t="shared" si="8"/>
        <v/>
      </c>
      <c r="Q60" s="23" t="str">
        <f t="shared" si="9"/>
        <v>一级,优</v>
      </c>
      <c r="R60" s="28">
        <f t="shared" si="19"/>
        <v>39.3939393939394</v>
      </c>
      <c r="S60" s="28">
        <f t="shared" si="20"/>
        <v>18.9789196698426</v>
      </c>
      <c r="T60" s="28">
        <f t="shared" si="21"/>
        <v>20.4150197240968</v>
      </c>
      <c r="U60" s="29" t="b">
        <f t="shared" si="22"/>
        <v>0</v>
      </c>
      <c r="V60" s="28">
        <f t="shared" si="23"/>
        <v>72</v>
      </c>
      <c r="W60" s="29">
        <f t="shared" si="24"/>
        <v>0</v>
      </c>
      <c r="X60" s="29" t="b">
        <f t="shared" si="25"/>
        <v>0</v>
      </c>
      <c r="Y60" s="28">
        <f t="shared" si="26"/>
        <v>39.6</v>
      </c>
    </row>
    <row r="61" s="1" customFormat="1" spans="1:25">
      <c r="A61" s="14" t="s">
        <v>42</v>
      </c>
      <c r="B61" s="15" t="s">
        <v>100</v>
      </c>
      <c r="C61" s="16">
        <v>6</v>
      </c>
      <c r="D61" s="16">
        <v>8</v>
      </c>
      <c r="E61" s="16">
        <v>0.3</v>
      </c>
      <c r="F61" s="16">
        <v>92</v>
      </c>
      <c r="G61" s="16">
        <v>46</v>
      </c>
      <c r="H61" s="16">
        <v>12</v>
      </c>
      <c r="I61" s="22">
        <f t="shared" si="1"/>
        <v>2</v>
      </c>
      <c r="J61" s="22">
        <f t="shared" si="2"/>
        <v>4</v>
      </c>
      <c r="K61" s="22">
        <f t="shared" si="3"/>
        <v>3</v>
      </c>
      <c r="L61" s="22">
        <f t="shared" si="4"/>
        <v>29</v>
      </c>
      <c r="M61" s="22">
        <f t="shared" si="5"/>
        <v>46</v>
      </c>
      <c r="N61" s="22">
        <f t="shared" si="6"/>
        <v>18</v>
      </c>
      <c r="O61" s="22">
        <f t="shared" si="7"/>
        <v>46</v>
      </c>
      <c r="P61" s="23" t="str">
        <f t="shared" si="8"/>
        <v/>
      </c>
      <c r="Q61" s="23" t="str">
        <f t="shared" si="9"/>
        <v>一级,优</v>
      </c>
      <c r="R61" s="28">
        <f t="shared" si="19"/>
        <v>26.0869565217391</v>
      </c>
      <c r="S61" s="28">
        <f t="shared" si="20"/>
        <v>20.2247109156338</v>
      </c>
      <c r="T61" s="28">
        <f t="shared" si="21"/>
        <v>5.86224560610529</v>
      </c>
      <c r="U61" s="29" t="b">
        <f t="shared" si="22"/>
        <v>0</v>
      </c>
      <c r="V61" s="28">
        <f t="shared" si="23"/>
        <v>68</v>
      </c>
      <c r="W61" s="29">
        <f t="shared" si="24"/>
        <v>0</v>
      </c>
      <c r="X61" s="29" t="b">
        <f t="shared" si="25"/>
        <v>0</v>
      </c>
      <c r="Y61" s="28">
        <f t="shared" si="26"/>
        <v>37.4</v>
      </c>
    </row>
    <row r="62" s="1" customFormat="1" spans="1:25">
      <c r="A62" s="14" t="s">
        <v>42</v>
      </c>
      <c r="B62" s="15" t="s">
        <v>101</v>
      </c>
      <c r="C62" s="16">
        <v>7</v>
      </c>
      <c r="D62" s="16">
        <v>8</v>
      </c>
      <c r="E62" s="16">
        <v>0.4</v>
      </c>
      <c r="F62" s="16">
        <v>91</v>
      </c>
      <c r="G62" s="16">
        <v>52</v>
      </c>
      <c r="H62" s="16">
        <v>14</v>
      </c>
      <c r="I62" s="22">
        <f t="shared" si="1"/>
        <v>3</v>
      </c>
      <c r="J62" s="22">
        <f t="shared" si="2"/>
        <v>4</v>
      </c>
      <c r="K62" s="22">
        <f t="shared" si="3"/>
        <v>4</v>
      </c>
      <c r="L62" s="22">
        <f t="shared" si="4"/>
        <v>29</v>
      </c>
      <c r="M62" s="22">
        <f t="shared" si="5"/>
        <v>51</v>
      </c>
      <c r="N62" s="22">
        <f t="shared" si="6"/>
        <v>20</v>
      </c>
      <c r="O62" s="22">
        <f t="shared" si="7"/>
        <v>51</v>
      </c>
      <c r="P62" s="23" t="str">
        <f t="shared" si="8"/>
        <v>PM10</v>
      </c>
      <c r="Q62" s="23" t="str">
        <f t="shared" si="9"/>
        <v>二级，良</v>
      </c>
      <c r="R62" s="28">
        <f t="shared" si="19"/>
        <v>26.9230769230769</v>
      </c>
      <c r="S62" s="28">
        <f t="shared" si="20"/>
        <v>19.6902906257788</v>
      </c>
      <c r="T62" s="28">
        <f t="shared" si="21"/>
        <v>7.23278629729816</v>
      </c>
      <c r="U62" s="29" t="b">
        <f t="shared" si="22"/>
        <v>0</v>
      </c>
      <c r="V62" s="28">
        <f t="shared" si="23"/>
        <v>70</v>
      </c>
      <c r="W62" s="29">
        <f t="shared" si="24"/>
        <v>0</v>
      </c>
      <c r="X62" s="29" t="b">
        <f t="shared" si="25"/>
        <v>0</v>
      </c>
      <c r="Y62" s="28">
        <f t="shared" si="26"/>
        <v>38.5</v>
      </c>
    </row>
    <row r="63" s="1" customFormat="1" spans="1:25">
      <c r="A63" s="14" t="s">
        <v>42</v>
      </c>
      <c r="B63" s="15" t="s">
        <v>102</v>
      </c>
      <c r="C63" s="16">
        <v>7</v>
      </c>
      <c r="D63" s="16">
        <v>7</v>
      </c>
      <c r="E63" s="16">
        <v>0.4</v>
      </c>
      <c r="F63" s="16">
        <v>91</v>
      </c>
      <c r="G63" s="16">
        <v>44</v>
      </c>
      <c r="H63" s="16">
        <v>11</v>
      </c>
      <c r="I63" s="22">
        <f t="shared" si="1"/>
        <v>3</v>
      </c>
      <c r="J63" s="22">
        <f t="shared" si="2"/>
        <v>4</v>
      </c>
      <c r="K63" s="22">
        <f t="shared" si="3"/>
        <v>4</v>
      </c>
      <c r="L63" s="22">
        <f t="shared" si="4"/>
        <v>29</v>
      </c>
      <c r="M63" s="22">
        <f t="shared" si="5"/>
        <v>44</v>
      </c>
      <c r="N63" s="22">
        <f t="shared" si="6"/>
        <v>16</v>
      </c>
      <c r="O63" s="22">
        <f t="shared" si="7"/>
        <v>44</v>
      </c>
      <c r="P63" s="23" t="str">
        <f t="shared" si="8"/>
        <v/>
      </c>
      <c r="Q63" s="23" t="str">
        <f t="shared" si="9"/>
        <v>一级,优</v>
      </c>
      <c r="R63" s="28">
        <f t="shared" si="19"/>
        <v>25</v>
      </c>
      <c r="S63" s="28">
        <f t="shared" si="20"/>
        <v>19.3545152900034</v>
      </c>
      <c r="T63" s="28">
        <f t="shared" si="21"/>
        <v>5.64548470999657</v>
      </c>
      <c r="U63" s="29" t="b">
        <f t="shared" si="22"/>
        <v>0</v>
      </c>
      <c r="V63" s="28">
        <f t="shared" si="23"/>
        <v>73.3333333333333</v>
      </c>
      <c r="W63" s="29">
        <f t="shared" si="24"/>
        <v>0</v>
      </c>
      <c r="X63" s="29" t="b">
        <f t="shared" si="25"/>
        <v>0</v>
      </c>
      <c r="Y63" s="28">
        <f t="shared" si="26"/>
        <v>40.3333333333333</v>
      </c>
    </row>
    <row r="64" s="1" customFormat="1" spans="1:25">
      <c r="A64" s="14" t="s">
        <v>42</v>
      </c>
      <c r="B64" s="15" t="s">
        <v>103</v>
      </c>
      <c r="C64" s="16">
        <v>7</v>
      </c>
      <c r="D64" s="16">
        <v>6</v>
      </c>
      <c r="E64" s="16">
        <v>0.4</v>
      </c>
      <c r="F64" s="16">
        <v>94</v>
      </c>
      <c r="G64" s="16">
        <v>51</v>
      </c>
      <c r="H64" s="16">
        <v>9</v>
      </c>
      <c r="I64" s="22">
        <f t="shared" si="1"/>
        <v>3</v>
      </c>
      <c r="J64" s="22">
        <f t="shared" si="2"/>
        <v>3</v>
      </c>
      <c r="K64" s="22">
        <f t="shared" si="3"/>
        <v>4</v>
      </c>
      <c r="L64" s="22">
        <f t="shared" si="4"/>
        <v>30</v>
      </c>
      <c r="M64" s="22">
        <f t="shared" si="5"/>
        <v>51</v>
      </c>
      <c r="N64" s="22">
        <f t="shared" si="6"/>
        <v>13</v>
      </c>
      <c r="O64" s="22">
        <f t="shared" si="7"/>
        <v>51</v>
      </c>
      <c r="P64" s="23" t="str">
        <f t="shared" si="8"/>
        <v>PM10</v>
      </c>
      <c r="Q64" s="23" t="str">
        <f t="shared" si="9"/>
        <v>二级，良</v>
      </c>
      <c r="R64" s="28">
        <f t="shared" si="19"/>
        <v>17.6470588235294</v>
      </c>
      <c r="S64" s="28">
        <f t="shared" si="20"/>
        <v>16.9506691361573</v>
      </c>
      <c r="T64" s="28">
        <f t="shared" si="21"/>
        <v>0.696389687372136</v>
      </c>
      <c r="U64" s="29" t="b">
        <f t="shared" si="22"/>
        <v>0</v>
      </c>
      <c r="V64" s="28">
        <f t="shared" si="23"/>
        <v>79.3333333333333</v>
      </c>
      <c r="W64" s="29">
        <f t="shared" si="24"/>
        <v>0</v>
      </c>
      <c r="X64" s="29" t="b">
        <f t="shared" si="25"/>
        <v>0</v>
      </c>
      <c r="Y64" s="28">
        <f t="shared" si="26"/>
        <v>43.6333333333333</v>
      </c>
    </row>
    <row r="65" s="1" customFormat="1" spans="1:25">
      <c r="A65" s="14" t="s">
        <v>42</v>
      </c>
      <c r="B65" s="15" t="s">
        <v>104</v>
      </c>
      <c r="C65" s="16">
        <v>7</v>
      </c>
      <c r="D65" s="16">
        <v>5</v>
      </c>
      <c r="E65" s="16">
        <v>0.3</v>
      </c>
      <c r="F65" s="16">
        <v>98</v>
      </c>
      <c r="G65" s="16">
        <v>33</v>
      </c>
      <c r="H65" s="16">
        <v>8</v>
      </c>
      <c r="I65" s="22">
        <f t="shared" si="1"/>
        <v>3</v>
      </c>
      <c r="J65" s="22">
        <f t="shared" si="2"/>
        <v>3</v>
      </c>
      <c r="K65" s="22">
        <f t="shared" si="3"/>
        <v>3</v>
      </c>
      <c r="L65" s="22">
        <f t="shared" si="4"/>
        <v>31</v>
      </c>
      <c r="M65" s="22">
        <f t="shared" si="5"/>
        <v>33</v>
      </c>
      <c r="N65" s="22">
        <f t="shared" si="6"/>
        <v>12</v>
      </c>
      <c r="O65" s="22">
        <f t="shared" si="7"/>
        <v>33</v>
      </c>
      <c r="P65" s="23" t="str">
        <f t="shared" si="8"/>
        <v/>
      </c>
      <c r="Q65" s="23" t="str">
        <f t="shared" si="9"/>
        <v>一级,优</v>
      </c>
      <c r="R65" s="28">
        <f t="shared" si="19"/>
        <v>24.2424242424242</v>
      </c>
      <c r="S65" s="28">
        <f t="shared" si="20"/>
        <v>14.9898848224318</v>
      </c>
      <c r="T65" s="28">
        <f t="shared" si="21"/>
        <v>9.25253941999246</v>
      </c>
      <c r="U65" s="29" t="b">
        <f t="shared" si="22"/>
        <v>0</v>
      </c>
      <c r="V65" s="28">
        <f t="shared" si="23"/>
        <v>85</v>
      </c>
      <c r="W65" s="29">
        <f t="shared" si="24"/>
        <v>0</v>
      </c>
      <c r="X65" s="29" t="b">
        <f t="shared" si="25"/>
        <v>0</v>
      </c>
      <c r="Y65" s="28">
        <f t="shared" si="26"/>
        <v>46.75</v>
      </c>
    </row>
    <row r="66" s="1" customFormat="1" spans="1:25">
      <c r="A66" s="14" t="s">
        <v>42</v>
      </c>
      <c r="B66" s="15" t="s">
        <v>105</v>
      </c>
      <c r="C66" s="16">
        <v>7</v>
      </c>
      <c r="D66" s="16">
        <v>5</v>
      </c>
      <c r="E66" s="16">
        <v>0.3</v>
      </c>
      <c r="F66" s="16">
        <v>101</v>
      </c>
      <c r="G66" s="16">
        <v>26</v>
      </c>
      <c r="H66" s="16">
        <v>8</v>
      </c>
      <c r="I66" s="22">
        <f t="shared" si="1"/>
        <v>3</v>
      </c>
      <c r="J66" s="22">
        <f t="shared" si="2"/>
        <v>3</v>
      </c>
      <c r="K66" s="22">
        <f t="shared" si="3"/>
        <v>3</v>
      </c>
      <c r="L66" s="22">
        <f t="shared" si="4"/>
        <v>32</v>
      </c>
      <c r="M66" s="22">
        <f t="shared" si="5"/>
        <v>26</v>
      </c>
      <c r="N66" s="22">
        <f t="shared" si="6"/>
        <v>12</v>
      </c>
      <c r="O66" s="22">
        <f t="shared" si="7"/>
        <v>32</v>
      </c>
      <c r="P66" s="23" t="str">
        <f t="shared" si="8"/>
        <v/>
      </c>
      <c r="Q66" s="23" t="str">
        <f t="shared" si="9"/>
        <v>一级,优</v>
      </c>
      <c r="R66" s="28">
        <f t="shared" si="19"/>
        <v>30.7692307692308</v>
      </c>
      <c r="S66" s="28">
        <f t="shared" si="20"/>
        <v>13.2744546587258</v>
      </c>
      <c r="T66" s="28">
        <f t="shared" si="21"/>
        <v>17.494776110505</v>
      </c>
      <c r="U66" s="29" t="b">
        <f t="shared" si="22"/>
        <v>0</v>
      </c>
      <c r="V66" s="28">
        <f t="shared" si="23"/>
        <v>86.3333333333333</v>
      </c>
      <c r="W66" s="29">
        <f t="shared" si="24"/>
        <v>0</v>
      </c>
      <c r="X66" s="29" t="b">
        <f t="shared" si="25"/>
        <v>0</v>
      </c>
      <c r="Y66" s="28">
        <f t="shared" si="26"/>
        <v>47.4833333333333</v>
      </c>
    </row>
    <row r="67" s="1" customFormat="1" spans="1:25">
      <c r="A67" s="14" t="s">
        <v>42</v>
      </c>
      <c r="B67" s="15" t="s">
        <v>106</v>
      </c>
      <c r="C67" s="16">
        <v>7</v>
      </c>
      <c r="D67" s="16">
        <v>5</v>
      </c>
      <c r="E67" s="16">
        <v>0.3</v>
      </c>
      <c r="F67" s="16">
        <v>102</v>
      </c>
      <c r="G67" s="16">
        <v>36</v>
      </c>
      <c r="H67" s="16">
        <v>8</v>
      </c>
      <c r="I67" s="22">
        <f t="shared" si="1"/>
        <v>3</v>
      </c>
      <c r="J67" s="22">
        <f t="shared" si="2"/>
        <v>3</v>
      </c>
      <c r="K67" s="22">
        <f t="shared" si="3"/>
        <v>3</v>
      </c>
      <c r="L67" s="22">
        <f t="shared" si="4"/>
        <v>32</v>
      </c>
      <c r="M67" s="22">
        <f t="shared" si="5"/>
        <v>36</v>
      </c>
      <c r="N67" s="22">
        <f t="shared" si="6"/>
        <v>12</v>
      </c>
      <c r="O67" s="22">
        <f t="shared" si="7"/>
        <v>36</v>
      </c>
      <c r="P67" s="23" t="str">
        <f t="shared" si="8"/>
        <v/>
      </c>
      <c r="Q67" s="23" t="str">
        <f t="shared" si="9"/>
        <v>一级,优</v>
      </c>
      <c r="R67" s="28">
        <f t="shared" si="19"/>
        <v>22.2222222222222</v>
      </c>
      <c r="S67" s="28">
        <f t="shared" si="20"/>
        <v>12.55572894</v>
      </c>
      <c r="T67" s="28">
        <f t="shared" si="21"/>
        <v>9.66649328222218</v>
      </c>
      <c r="U67" s="29" t="b">
        <f t="shared" si="22"/>
        <v>0</v>
      </c>
      <c r="V67" s="28">
        <f t="shared" si="23"/>
        <v>84</v>
      </c>
      <c r="W67" s="29">
        <f t="shared" si="24"/>
        <v>0</v>
      </c>
      <c r="X67" s="29" t="b">
        <f t="shared" si="25"/>
        <v>0</v>
      </c>
      <c r="Y67" s="28">
        <f t="shared" si="26"/>
        <v>46.2</v>
      </c>
    </row>
    <row r="68" s="1" customFormat="1" spans="1:25">
      <c r="A68" s="14" t="s">
        <v>42</v>
      </c>
      <c r="B68" s="15" t="s">
        <v>107</v>
      </c>
      <c r="C68" s="16">
        <v>6</v>
      </c>
      <c r="D68" s="16">
        <v>6</v>
      </c>
      <c r="E68" s="16">
        <v>0.3</v>
      </c>
      <c r="F68" s="16">
        <v>106</v>
      </c>
      <c r="G68" s="16">
        <v>49</v>
      </c>
      <c r="H68" s="16">
        <v>8</v>
      </c>
      <c r="I68" s="22">
        <f t="shared" si="1"/>
        <v>2</v>
      </c>
      <c r="J68" s="22">
        <f t="shared" si="2"/>
        <v>3</v>
      </c>
      <c r="K68" s="22">
        <f t="shared" si="3"/>
        <v>3</v>
      </c>
      <c r="L68" s="22">
        <f t="shared" si="4"/>
        <v>34</v>
      </c>
      <c r="M68" s="22">
        <f t="shared" si="5"/>
        <v>49</v>
      </c>
      <c r="N68" s="22">
        <f t="shared" si="6"/>
        <v>12</v>
      </c>
      <c r="O68" s="22">
        <f t="shared" si="7"/>
        <v>49</v>
      </c>
      <c r="P68" s="23" t="str">
        <f t="shared" si="8"/>
        <v/>
      </c>
      <c r="Q68" s="23" t="str">
        <f t="shared" si="9"/>
        <v>一级,优</v>
      </c>
      <c r="R68" s="28">
        <f t="shared" ref="R68:R131" si="27">H68/G68*100</f>
        <v>16.3265306122449</v>
      </c>
      <c r="S68" s="28">
        <f t="shared" si="20"/>
        <v>12.2336677483736</v>
      </c>
      <c r="T68" s="28">
        <f t="shared" si="21"/>
        <v>4.09286286387127</v>
      </c>
      <c r="U68" s="29" t="b">
        <f t="shared" ref="U68:U131" si="28">IF(G68&gt;150,"PM10")</f>
        <v>0</v>
      </c>
      <c r="V68" s="28">
        <f t="shared" si="23"/>
        <v>80.6666666666667</v>
      </c>
      <c r="W68" s="29">
        <f t="shared" si="24"/>
        <v>0</v>
      </c>
      <c r="X68" s="29" t="b">
        <f t="shared" ref="X68:X131" si="29">IF(G68&gt;150,"PM10")</f>
        <v>0</v>
      </c>
      <c r="Y68" s="28">
        <f t="shared" si="26"/>
        <v>44.3666666666667</v>
      </c>
    </row>
    <row r="69" s="1" customFormat="1" spans="1:25">
      <c r="A69" s="14" t="s">
        <v>42</v>
      </c>
      <c r="B69" s="15" t="s">
        <v>108</v>
      </c>
      <c r="C69" s="16">
        <v>6</v>
      </c>
      <c r="D69" s="16">
        <v>6</v>
      </c>
      <c r="E69" s="16">
        <v>0.3</v>
      </c>
      <c r="F69" s="16">
        <v>108</v>
      </c>
      <c r="G69" s="16">
        <v>37</v>
      </c>
      <c r="H69" s="16">
        <v>8</v>
      </c>
      <c r="I69" s="22">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22">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3</v>
      </c>
      <c r="K69" s="22">
        <f t="shared" ref="K69:K132" si="32">ROUNDUP(IF(COUNT(E69)=1,IF(E69&gt;150,500,IF(E69&gt;=120,(E69-120)*(500-400)/(150-120)+400,IF(E69&gt;=90,(E69-90)*(400-300)/(120-90)+300,IF(E69&gt;=60,(E69-60)*(300-200)/(90-60)+200,IF(E69&gt;=35,(E69-35)*(200-150)/(60-35)+150,IF(E69&gt;=10,(E69-10)*(150-100)/(35-10)+100,IF(E69&gt;=5,(E69-5)*(100-50)/(10-5)+50,IF(E69&gt;=0,(E69-0)*(50-0)/(5-0)+0,"无效值"))))))))),0)</f>
        <v>3</v>
      </c>
      <c r="L69" s="22">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34</v>
      </c>
      <c r="M69" s="22">
        <f t="shared" ref="M69:M132" si="34">ROUNDUP(IF(COUNT(G69)=1,IF(G69&gt;600,500,IF(G69&gt;=500,(G69-500)*(500-400)/(600-500)+400,IF(G69&gt;=420,(G69-420)*(400-300)/(500-420)+300,IF(G69&gt;=350,(G69-350)*(300-200)/(420-350)+200,IF(G69&gt;=250,(G69-250)*(200-150)/(350-250)+150,IF(G69&gt;=150,(G69-150)*(150-100)/(250-150)+100,IF(G69&gt;=50,(G69-50)*(100-50)/(150-50)+50,IF(G69&gt;=0,(G69-0)*(50-0)/(50-0)+0,"无效值"))))))))),0)</f>
        <v>37</v>
      </c>
      <c r="N69" s="22">
        <f t="shared" ref="N69:N132" si="35">ROUNDUP(IF(COUNT(H69)=1,IF(H69&gt;500,500,IF(H69&gt;=350,(H69-350)*(500-400)/(500-350)+400,IF(H69&gt;=250,(H69-250)*(400-300)/(350-250)+300,IF(H69&gt;=150,(H69-150)*(300-200)/(250-150)+200,IF(H69&gt;=115,(H69-115)*(200-150)/(150-115)+150,IF(H69&gt;=75,(H69-75)*(150-100)/(115-75)+100,IF(H69&gt;=35,(H69-35)*(100-50)/(75-35)+50,IF(H69&gt;=0,(H69-0)*(50-0)/(35-0)+0,"无效值"))))))))),0)</f>
        <v>12</v>
      </c>
      <c r="O69" s="22">
        <f t="shared" ref="O69:O132" si="36">IF(MAX(I69:N69)&lt;=100,IF(COUNTIF(C69:N69,"&gt;0")=12,MAX(I69:N69),""),MAX(I69:N69))</f>
        <v>37</v>
      </c>
      <c r="P69" s="23" t="str">
        <f t="shared" ref="P69:P132" si="37">IF(O69&lt;=50,"",IF(O69=I69,"SO2",IF(O69=J69,"NO2",IF(O69=K69,"CO",IF(O69=L69,"O3",IF(O69=M69,"PM10",IF(O69=N69,"PM2.5",)))))))</f>
        <v/>
      </c>
      <c r="Q69" s="23" t="str">
        <f t="shared" ref="Q69:Q132" si="38">IF(COUNT(O69)=1,IF(O69&lt;=50,"一级,优",IF(O69&lt;=100,"二级，良",IF(O69&lt;=150,"三级，轻度污染",IF(O69&lt;=200,"四级，中度污染",IF(O69&lt;=300,"五级，重度污染",IF(O69&gt;300,"六级，严重污染")))))))</f>
        <v>一级,优</v>
      </c>
      <c r="R69" s="28">
        <f t="shared" si="27"/>
        <v>21.6216216216216</v>
      </c>
      <c r="S69" s="28">
        <f t="shared" si="20"/>
        <v>11.350622222471</v>
      </c>
      <c r="T69" s="28">
        <f t="shared" si="21"/>
        <v>10.2709993991507</v>
      </c>
      <c r="U69" s="29" t="b">
        <f t="shared" si="28"/>
        <v>0</v>
      </c>
      <c r="V69" s="28">
        <f t="shared" si="23"/>
        <v>79.6666666666667</v>
      </c>
      <c r="W69" s="29">
        <f t="shared" si="24"/>
        <v>0</v>
      </c>
      <c r="X69" s="29" t="b">
        <f t="shared" si="29"/>
        <v>0</v>
      </c>
      <c r="Y69" s="28">
        <f t="shared" si="26"/>
        <v>43.8166666666667</v>
      </c>
    </row>
    <row r="70" s="1" customFormat="1" spans="1:25">
      <c r="A70" s="14" t="s">
        <v>42</v>
      </c>
      <c r="B70" s="15" t="s">
        <v>109</v>
      </c>
      <c r="C70" s="16">
        <v>6</v>
      </c>
      <c r="D70" s="16">
        <v>7</v>
      </c>
      <c r="E70" s="16">
        <v>0.4</v>
      </c>
      <c r="F70" s="16">
        <v>102</v>
      </c>
      <c r="G70" s="16">
        <v>44</v>
      </c>
      <c r="H70" s="16">
        <v>8</v>
      </c>
      <c r="I70" s="22">
        <f t="shared" si="30"/>
        <v>2</v>
      </c>
      <c r="J70" s="22">
        <f t="shared" si="31"/>
        <v>4</v>
      </c>
      <c r="K70" s="22">
        <f t="shared" si="32"/>
        <v>4</v>
      </c>
      <c r="L70" s="22">
        <f t="shared" si="33"/>
        <v>32</v>
      </c>
      <c r="M70" s="22">
        <f t="shared" si="34"/>
        <v>44</v>
      </c>
      <c r="N70" s="22">
        <f t="shared" si="35"/>
        <v>12</v>
      </c>
      <c r="O70" s="22">
        <f t="shared" si="36"/>
        <v>44</v>
      </c>
      <c r="P70" s="23" t="str">
        <f t="shared" si="37"/>
        <v/>
      </c>
      <c r="Q70" s="23" t="str">
        <f t="shared" si="38"/>
        <v>一级,优</v>
      </c>
      <c r="R70" s="28">
        <f t="shared" si="27"/>
        <v>18.1818181818182</v>
      </c>
      <c r="S70" s="28">
        <f t="shared" si="20"/>
        <v>11.0690906909394</v>
      </c>
      <c r="T70" s="28">
        <f t="shared" si="21"/>
        <v>7.11272749087875</v>
      </c>
      <c r="U70" s="29" t="b">
        <f t="shared" si="28"/>
        <v>0</v>
      </c>
      <c r="V70" s="28">
        <f t="shared" si="23"/>
        <v>77.3333333333333</v>
      </c>
      <c r="W70" s="29">
        <f t="shared" si="24"/>
        <v>0</v>
      </c>
      <c r="X70" s="29" t="b">
        <f t="shared" si="29"/>
        <v>0</v>
      </c>
      <c r="Y70" s="28">
        <f t="shared" si="26"/>
        <v>42.5333333333333</v>
      </c>
    </row>
    <row r="71" s="1" customFormat="1" spans="1:25">
      <c r="A71" s="14" t="s">
        <v>42</v>
      </c>
      <c r="B71" s="15" t="s">
        <v>110</v>
      </c>
      <c r="C71" s="16">
        <v>6</v>
      </c>
      <c r="D71" s="16">
        <v>14</v>
      </c>
      <c r="E71" s="16">
        <v>0.4</v>
      </c>
      <c r="F71" s="16">
        <v>85</v>
      </c>
      <c r="G71" s="16">
        <v>38</v>
      </c>
      <c r="H71" s="16">
        <v>10</v>
      </c>
      <c r="I71" s="22">
        <f t="shared" si="30"/>
        <v>2</v>
      </c>
      <c r="J71" s="22">
        <f t="shared" si="31"/>
        <v>7</v>
      </c>
      <c r="K71" s="22">
        <f t="shared" si="32"/>
        <v>4</v>
      </c>
      <c r="L71" s="22">
        <f t="shared" si="33"/>
        <v>27</v>
      </c>
      <c r="M71" s="22">
        <f t="shared" si="34"/>
        <v>38</v>
      </c>
      <c r="N71" s="22">
        <f t="shared" si="35"/>
        <v>15</v>
      </c>
      <c r="O71" s="22">
        <f t="shared" si="36"/>
        <v>38</v>
      </c>
      <c r="P71" s="23" t="str">
        <f t="shared" si="37"/>
        <v/>
      </c>
      <c r="Q71" s="23" t="str">
        <f t="shared" si="38"/>
        <v>一级,优</v>
      </c>
      <c r="R71" s="28">
        <f t="shared" si="27"/>
        <v>26.3157894736842</v>
      </c>
      <c r="S71" s="28">
        <f t="shared" si="20"/>
        <v>11.1136539707968</v>
      </c>
      <c r="T71" s="28">
        <f t="shared" si="21"/>
        <v>15.2021355028874</v>
      </c>
      <c r="U71" s="29" t="b">
        <f t="shared" si="28"/>
        <v>0</v>
      </c>
      <c r="V71" s="28">
        <f t="shared" si="23"/>
        <v>75</v>
      </c>
      <c r="W71" s="29">
        <f t="shared" si="24"/>
        <v>0</v>
      </c>
      <c r="X71" s="29" t="b">
        <f t="shared" si="29"/>
        <v>0</v>
      </c>
      <c r="Y71" s="28">
        <f t="shared" si="26"/>
        <v>41.25</v>
      </c>
    </row>
    <row r="72" s="1" customFormat="1" spans="1:25">
      <c r="A72" s="14" t="s">
        <v>42</v>
      </c>
      <c r="B72" s="15" t="s">
        <v>111</v>
      </c>
      <c r="C72" s="16">
        <v>6</v>
      </c>
      <c r="D72" s="16">
        <v>12</v>
      </c>
      <c r="E72" s="16">
        <v>0.4</v>
      </c>
      <c r="F72" s="16">
        <v>76</v>
      </c>
      <c r="G72" s="16">
        <v>49</v>
      </c>
      <c r="H72" s="16">
        <v>11</v>
      </c>
      <c r="I72" s="22">
        <f t="shared" si="30"/>
        <v>2</v>
      </c>
      <c r="J72" s="22">
        <f t="shared" si="31"/>
        <v>6</v>
      </c>
      <c r="K72" s="22">
        <f t="shared" si="32"/>
        <v>4</v>
      </c>
      <c r="L72" s="22">
        <f t="shared" si="33"/>
        <v>24</v>
      </c>
      <c r="M72" s="22">
        <f t="shared" si="34"/>
        <v>49</v>
      </c>
      <c r="N72" s="22">
        <f t="shared" si="35"/>
        <v>16</v>
      </c>
      <c r="O72" s="22">
        <f t="shared" si="36"/>
        <v>49</v>
      </c>
      <c r="P72" s="23" t="str">
        <f t="shared" si="37"/>
        <v/>
      </c>
      <c r="Q72" s="23" t="str">
        <f t="shared" si="38"/>
        <v>一级,优</v>
      </c>
      <c r="R72" s="28">
        <f t="shared" si="27"/>
        <v>22.4489795918367</v>
      </c>
      <c r="S72" s="28">
        <f t="shared" si="20"/>
        <v>11.2864344067352</v>
      </c>
      <c r="T72" s="28">
        <f t="shared" si="21"/>
        <v>11.1625451851016</v>
      </c>
      <c r="U72" s="29" t="b">
        <f t="shared" si="28"/>
        <v>0</v>
      </c>
      <c r="V72" s="28">
        <f t="shared" si="23"/>
        <v>76.6666666666667</v>
      </c>
      <c r="W72" s="29">
        <f t="shared" si="24"/>
        <v>0</v>
      </c>
      <c r="X72" s="29" t="b">
        <f t="shared" si="29"/>
        <v>0</v>
      </c>
      <c r="Y72" s="28">
        <f t="shared" si="26"/>
        <v>42.1666666666667</v>
      </c>
    </row>
    <row r="73" s="1" customFormat="1" spans="1:25">
      <c r="A73" s="14" t="s">
        <v>42</v>
      </c>
      <c r="B73" s="15" t="s">
        <v>112</v>
      </c>
      <c r="C73" s="16">
        <v>6</v>
      </c>
      <c r="D73" s="16">
        <v>9</v>
      </c>
      <c r="E73" s="16">
        <v>0.4</v>
      </c>
      <c r="F73" s="16">
        <v>70</v>
      </c>
      <c r="G73" s="16">
        <v>36</v>
      </c>
      <c r="H73" s="16">
        <v>12</v>
      </c>
      <c r="I73" s="22">
        <f t="shared" si="30"/>
        <v>2</v>
      </c>
      <c r="J73" s="22">
        <f t="shared" si="31"/>
        <v>5</v>
      </c>
      <c r="K73" s="22">
        <f t="shared" si="32"/>
        <v>4</v>
      </c>
      <c r="L73" s="22">
        <f t="shared" si="33"/>
        <v>22</v>
      </c>
      <c r="M73" s="22">
        <f t="shared" si="34"/>
        <v>36</v>
      </c>
      <c r="N73" s="22">
        <f t="shared" si="35"/>
        <v>18</v>
      </c>
      <c r="O73" s="22">
        <f t="shared" si="36"/>
        <v>36</v>
      </c>
      <c r="P73" s="23" t="str">
        <f t="shared" si="37"/>
        <v/>
      </c>
      <c r="Q73" s="23" t="str">
        <f t="shared" si="38"/>
        <v>一级,优</v>
      </c>
      <c r="R73" s="28">
        <f t="shared" si="27"/>
        <v>33.3333333333333</v>
      </c>
      <c r="S73" s="28">
        <f t="shared" si="20"/>
        <v>10.5930801419523</v>
      </c>
      <c r="T73" s="28">
        <f t="shared" si="21"/>
        <v>22.740253191381</v>
      </c>
      <c r="U73" s="29" t="b">
        <f t="shared" si="28"/>
        <v>0</v>
      </c>
      <c r="V73" s="28">
        <f t="shared" si="23"/>
        <v>84.3333333333333</v>
      </c>
      <c r="W73" s="29">
        <f t="shared" si="24"/>
        <v>0</v>
      </c>
      <c r="X73" s="29" t="b">
        <f t="shared" si="29"/>
        <v>0</v>
      </c>
      <c r="Y73" s="28">
        <f t="shared" si="26"/>
        <v>46.3833333333333</v>
      </c>
    </row>
    <row r="74" s="1" customFormat="1" spans="1:25">
      <c r="A74" s="14" t="s">
        <v>42</v>
      </c>
      <c r="B74" s="15" t="s">
        <v>113</v>
      </c>
      <c r="C74" s="16">
        <v>7</v>
      </c>
      <c r="D74" s="16">
        <v>10</v>
      </c>
      <c r="E74" s="16">
        <v>0.4</v>
      </c>
      <c r="F74" s="16">
        <v>69</v>
      </c>
      <c r="G74" s="16">
        <v>26</v>
      </c>
      <c r="H74" s="16">
        <v>13</v>
      </c>
      <c r="I74" s="22">
        <f t="shared" si="30"/>
        <v>3</v>
      </c>
      <c r="J74" s="22">
        <f t="shared" si="31"/>
        <v>5</v>
      </c>
      <c r="K74" s="22">
        <f t="shared" si="32"/>
        <v>4</v>
      </c>
      <c r="L74" s="22">
        <f t="shared" si="33"/>
        <v>22</v>
      </c>
      <c r="M74" s="22">
        <f t="shared" si="34"/>
        <v>26</v>
      </c>
      <c r="N74" s="22">
        <f t="shared" si="35"/>
        <v>19</v>
      </c>
      <c r="O74" s="22">
        <f t="shared" si="36"/>
        <v>26</v>
      </c>
      <c r="P74" s="23" t="str">
        <f t="shared" si="37"/>
        <v/>
      </c>
      <c r="Q74" s="23" t="str">
        <f t="shared" si="38"/>
        <v>一级,优</v>
      </c>
      <c r="R74" s="28">
        <f t="shared" si="27"/>
        <v>50</v>
      </c>
      <c r="S74" s="28">
        <f t="shared" si="20"/>
        <v>11.5190060678782</v>
      </c>
      <c r="T74" s="28">
        <f t="shared" si="21"/>
        <v>38.4809939321218</v>
      </c>
      <c r="U74" s="29" t="b">
        <f t="shared" si="28"/>
        <v>0</v>
      </c>
      <c r="V74" s="28">
        <f t="shared" ref="V74:V137" si="39">AVERAGE(G68:G73)*2</f>
        <v>84.3333333333333</v>
      </c>
      <c r="W74" s="29">
        <f t="shared" ref="W74:W137" si="40">IF(V74="","",IF(G74&gt;=V74,1,0))</f>
        <v>0</v>
      </c>
      <c r="X74" s="29" t="b">
        <f t="shared" si="29"/>
        <v>0</v>
      </c>
      <c r="Y74" s="28">
        <f t="shared" ref="Y74:Y137" si="41">AVERAGE(G68:G73)*10%+AVERAGE(G68:G73)</f>
        <v>46.3833333333333</v>
      </c>
    </row>
    <row r="75" s="1" customFormat="1" spans="1:25">
      <c r="A75" s="14" t="s">
        <v>42</v>
      </c>
      <c r="B75" s="15" t="s">
        <v>114</v>
      </c>
      <c r="C75" s="16">
        <v>6</v>
      </c>
      <c r="D75" s="16">
        <v>9</v>
      </c>
      <c r="E75" s="16">
        <v>0.4</v>
      </c>
      <c r="F75" s="16">
        <v>67</v>
      </c>
      <c r="G75" s="16">
        <v>26</v>
      </c>
      <c r="H75" s="16">
        <v>12</v>
      </c>
      <c r="I75" s="22">
        <f t="shared" si="30"/>
        <v>2</v>
      </c>
      <c r="J75" s="22">
        <f t="shared" si="31"/>
        <v>5</v>
      </c>
      <c r="K75" s="22">
        <f t="shared" si="32"/>
        <v>4</v>
      </c>
      <c r="L75" s="22">
        <f t="shared" si="33"/>
        <v>21</v>
      </c>
      <c r="M75" s="22">
        <f t="shared" si="34"/>
        <v>26</v>
      </c>
      <c r="N75" s="22">
        <f t="shared" si="35"/>
        <v>18</v>
      </c>
      <c r="O75" s="22">
        <f t="shared" si="36"/>
        <v>26</v>
      </c>
      <c r="P75" s="23" t="str">
        <f t="shared" si="37"/>
        <v/>
      </c>
      <c r="Q75" s="23" t="str">
        <f t="shared" si="38"/>
        <v>一级,优</v>
      </c>
      <c r="R75" s="28">
        <f t="shared" si="27"/>
        <v>46.1538461538462</v>
      </c>
      <c r="S75" s="28">
        <f t="shared" ref="S75:S138" si="42">AVERAGE(R69:R74)*0.5</f>
        <v>14.3251285168578</v>
      </c>
      <c r="T75" s="28">
        <f t="shared" ref="T75:T138" si="43">R75-S75</f>
        <v>31.8287176369883</v>
      </c>
      <c r="U75" s="29" t="b">
        <f t="shared" si="28"/>
        <v>0</v>
      </c>
      <c r="V75" s="28">
        <f t="shared" si="39"/>
        <v>76.6666666666667</v>
      </c>
      <c r="W75" s="29">
        <f t="shared" si="40"/>
        <v>0</v>
      </c>
      <c r="X75" s="29" t="b">
        <f t="shared" si="29"/>
        <v>0</v>
      </c>
      <c r="Y75" s="28">
        <f t="shared" si="41"/>
        <v>42.1666666666667</v>
      </c>
    </row>
    <row r="76" s="1" customFormat="1" spans="1:25">
      <c r="A76" s="14" t="s">
        <v>42</v>
      </c>
      <c r="B76" s="15" t="s">
        <v>115</v>
      </c>
      <c r="C76" s="16">
        <v>6</v>
      </c>
      <c r="D76" s="16">
        <v>6</v>
      </c>
      <c r="E76" s="16">
        <v>0.4</v>
      </c>
      <c r="F76" s="16">
        <v>68</v>
      </c>
      <c r="G76" s="16">
        <v>18</v>
      </c>
      <c r="H76" s="16">
        <v>10</v>
      </c>
      <c r="I76" s="31">
        <f t="shared" si="30"/>
        <v>2</v>
      </c>
      <c r="J76" s="31">
        <f t="shared" si="31"/>
        <v>3</v>
      </c>
      <c r="K76" s="31">
        <f t="shared" si="32"/>
        <v>4</v>
      </c>
      <c r="L76" s="31">
        <f t="shared" si="33"/>
        <v>22</v>
      </c>
      <c r="M76" s="31">
        <f t="shared" si="34"/>
        <v>18</v>
      </c>
      <c r="N76" s="31">
        <f t="shared" si="35"/>
        <v>15</v>
      </c>
      <c r="O76" s="31">
        <f t="shared" si="36"/>
        <v>22</v>
      </c>
      <c r="P76" s="32" t="str">
        <f t="shared" si="37"/>
        <v/>
      </c>
      <c r="Q76" s="32" t="str">
        <f t="shared" si="38"/>
        <v>一级,优</v>
      </c>
      <c r="R76" s="33">
        <f t="shared" si="27"/>
        <v>55.5555555555556</v>
      </c>
      <c r="S76" s="33">
        <f t="shared" si="42"/>
        <v>16.3694805612099</v>
      </c>
      <c r="T76" s="33">
        <f t="shared" si="43"/>
        <v>39.1860749943457</v>
      </c>
      <c r="U76" s="34" t="b">
        <f t="shared" si="28"/>
        <v>0</v>
      </c>
      <c r="V76" s="33">
        <f t="shared" si="39"/>
        <v>73</v>
      </c>
      <c r="W76" s="34">
        <f t="shared" si="40"/>
        <v>0</v>
      </c>
      <c r="X76" s="34" t="b">
        <f t="shared" si="29"/>
        <v>0</v>
      </c>
      <c r="Y76" s="33">
        <f t="shared" si="41"/>
        <v>40.15</v>
      </c>
    </row>
    <row r="77" s="1" customFormat="1" spans="1:25">
      <c r="A77" s="14" t="s">
        <v>42</v>
      </c>
      <c r="B77" s="15" t="s">
        <v>116</v>
      </c>
      <c r="C77" s="16">
        <v>7</v>
      </c>
      <c r="D77" s="16">
        <v>5</v>
      </c>
      <c r="E77" s="16">
        <v>0.4</v>
      </c>
      <c r="F77" s="16">
        <v>69</v>
      </c>
      <c r="G77" s="16">
        <v>17</v>
      </c>
      <c r="H77" s="16">
        <v>10</v>
      </c>
      <c r="I77" s="31">
        <f t="shared" si="30"/>
        <v>3</v>
      </c>
      <c r="J77" s="31">
        <f t="shared" si="31"/>
        <v>3</v>
      </c>
      <c r="K77" s="31">
        <f t="shared" si="32"/>
        <v>4</v>
      </c>
      <c r="L77" s="31">
        <f t="shared" si="33"/>
        <v>22</v>
      </c>
      <c r="M77" s="31">
        <f t="shared" si="34"/>
        <v>17</v>
      </c>
      <c r="N77" s="31">
        <f t="shared" si="35"/>
        <v>15</v>
      </c>
      <c r="O77" s="31">
        <f t="shared" si="36"/>
        <v>22</v>
      </c>
      <c r="P77" s="32" t="str">
        <f t="shared" si="37"/>
        <v/>
      </c>
      <c r="Q77" s="32" t="str">
        <f t="shared" si="38"/>
        <v>一级,优</v>
      </c>
      <c r="R77" s="33">
        <f t="shared" si="27"/>
        <v>58.8235294117647</v>
      </c>
      <c r="S77" s="33">
        <f t="shared" si="42"/>
        <v>19.483958675688</v>
      </c>
      <c r="T77" s="33">
        <f t="shared" si="43"/>
        <v>39.3395707360767</v>
      </c>
      <c r="U77" s="34" t="b">
        <f t="shared" si="28"/>
        <v>0</v>
      </c>
      <c r="V77" s="33">
        <f t="shared" si="39"/>
        <v>64.3333333333333</v>
      </c>
      <c r="W77" s="34">
        <f t="shared" si="40"/>
        <v>0</v>
      </c>
      <c r="X77" s="34" t="b">
        <f t="shared" si="29"/>
        <v>0</v>
      </c>
      <c r="Y77" s="33">
        <f t="shared" si="41"/>
        <v>35.3833333333333</v>
      </c>
    </row>
    <row r="78" s="1" customFormat="1" spans="1:25">
      <c r="A78" s="14" t="s">
        <v>42</v>
      </c>
      <c r="B78" s="15" t="s">
        <v>117</v>
      </c>
      <c r="C78" s="16">
        <v>6</v>
      </c>
      <c r="D78" s="16">
        <v>5</v>
      </c>
      <c r="E78" s="16">
        <v>0.4</v>
      </c>
      <c r="F78" s="16">
        <v>69</v>
      </c>
      <c r="G78" s="16">
        <v>14</v>
      </c>
      <c r="H78" s="16">
        <v>10</v>
      </c>
      <c r="I78" s="31">
        <f t="shared" si="30"/>
        <v>2</v>
      </c>
      <c r="J78" s="31">
        <f t="shared" si="31"/>
        <v>3</v>
      </c>
      <c r="K78" s="31">
        <f t="shared" si="32"/>
        <v>4</v>
      </c>
      <c r="L78" s="31">
        <f t="shared" si="33"/>
        <v>22</v>
      </c>
      <c r="M78" s="31">
        <f t="shared" si="34"/>
        <v>14</v>
      </c>
      <c r="N78" s="31">
        <f t="shared" si="35"/>
        <v>15</v>
      </c>
      <c r="O78" s="31">
        <f t="shared" si="36"/>
        <v>22</v>
      </c>
      <c r="P78" s="32" t="str">
        <f t="shared" si="37"/>
        <v/>
      </c>
      <c r="Q78" s="32" t="str">
        <f t="shared" si="38"/>
        <v>一级,优</v>
      </c>
      <c r="R78" s="33">
        <f t="shared" si="27"/>
        <v>71.4285714285714</v>
      </c>
      <c r="S78" s="33">
        <f t="shared" si="42"/>
        <v>22.1929370038614</v>
      </c>
      <c r="T78" s="33">
        <f t="shared" si="43"/>
        <v>49.2356344247101</v>
      </c>
      <c r="U78" s="34" t="b">
        <f t="shared" si="28"/>
        <v>0</v>
      </c>
      <c r="V78" s="33">
        <f t="shared" si="39"/>
        <v>57.3333333333333</v>
      </c>
      <c r="W78" s="34">
        <f t="shared" si="40"/>
        <v>0</v>
      </c>
      <c r="X78" s="34" t="b">
        <f t="shared" si="29"/>
        <v>0</v>
      </c>
      <c r="Y78" s="33">
        <f t="shared" si="41"/>
        <v>31.5333333333333</v>
      </c>
    </row>
    <row r="79" s="1" customFormat="1" spans="1:25">
      <c r="A79" s="14" t="s">
        <v>42</v>
      </c>
      <c r="B79" s="15" t="s">
        <v>118</v>
      </c>
      <c r="C79" s="16">
        <v>7</v>
      </c>
      <c r="D79" s="16">
        <v>5</v>
      </c>
      <c r="E79" s="16">
        <v>0.4</v>
      </c>
      <c r="F79" s="16">
        <v>67</v>
      </c>
      <c r="G79" s="16">
        <v>11</v>
      </c>
      <c r="H79" s="16">
        <v>9</v>
      </c>
      <c r="I79" s="31">
        <f t="shared" si="30"/>
        <v>3</v>
      </c>
      <c r="J79" s="31">
        <f t="shared" si="31"/>
        <v>3</v>
      </c>
      <c r="K79" s="31">
        <f t="shared" si="32"/>
        <v>4</v>
      </c>
      <c r="L79" s="31">
        <f t="shared" si="33"/>
        <v>21</v>
      </c>
      <c r="M79" s="31">
        <f t="shared" si="34"/>
        <v>11</v>
      </c>
      <c r="N79" s="31">
        <f t="shared" si="35"/>
        <v>13</v>
      </c>
      <c r="O79" s="31">
        <f t="shared" si="36"/>
        <v>21</v>
      </c>
      <c r="P79" s="32" t="str">
        <f t="shared" si="37"/>
        <v/>
      </c>
      <c r="Q79" s="32" t="str">
        <f t="shared" si="38"/>
        <v>一级,优</v>
      </c>
      <c r="R79" s="33">
        <f t="shared" si="27"/>
        <v>81.8181818181818</v>
      </c>
      <c r="S79" s="33">
        <f t="shared" si="42"/>
        <v>26.2745696569226</v>
      </c>
      <c r="T79" s="33">
        <f t="shared" si="43"/>
        <v>55.5436121612592</v>
      </c>
      <c r="U79" s="34" t="b">
        <f t="shared" si="28"/>
        <v>0</v>
      </c>
      <c r="V79" s="33">
        <f t="shared" si="39"/>
        <v>45.6666666666667</v>
      </c>
      <c r="W79" s="34">
        <f t="shared" si="40"/>
        <v>0</v>
      </c>
      <c r="X79" s="34" t="b">
        <f t="shared" si="29"/>
        <v>0</v>
      </c>
      <c r="Y79" s="33">
        <f t="shared" si="41"/>
        <v>25.1166666666667</v>
      </c>
    </row>
    <row r="80" s="1" customFormat="1" spans="1:25">
      <c r="A80" s="14" t="s">
        <v>42</v>
      </c>
      <c r="B80" s="15" t="s">
        <v>119</v>
      </c>
      <c r="C80" s="16">
        <v>6</v>
      </c>
      <c r="D80" s="16">
        <v>4</v>
      </c>
      <c r="E80" s="16">
        <v>0.4</v>
      </c>
      <c r="F80" s="16">
        <v>69</v>
      </c>
      <c r="G80" s="16">
        <v>12</v>
      </c>
      <c r="H80" s="16">
        <v>9</v>
      </c>
      <c r="I80" s="31">
        <f t="shared" si="30"/>
        <v>2</v>
      </c>
      <c r="J80" s="31">
        <f t="shared" si="31"/>
        <v>2</v>
      </c>
      <c r="K80" s="31">
        <f t="shared" si="32"/>
        <v>4</v>
      </c>
      <c r="L80" s="31">
        <f t="shared" si="33"/>
        <v>22</v>
      </c>
      <c r="M80" s="31">
        <f t="shared" si="34"/>
        <v>12</v>
      </c>
      <c r="N80" s="31">
        <f t="shared" si="35"/>
        <v>13</v>
      </c>
      <c r="O80" s="31">
        <f t="shared" si="36"/>
        <v>22</v>
      </c>
      <c r="P80" s="32" t="str">
        <f t="shared" si="37"/>
        <v/>
      </c>
      <c r="Q80" s="32" t="str">
        <f t="shared" si="38"/>
        <v>一级,优</v>
      </c>
      <c r="R80" s="33">
        <f t="shared" si="27"/>
        <v>75</v>
      </c>
      <c r="S80" s="33">
        <f t="shared" si="42"/>
        <v>30.3149736973266</v>
      </c>
      <c r="T80" s="33">
        <f t="shared" si="43"/>
        <v>44.6850263026734</v>
      </c>
      <c r="U80" s="34" t="b">
        <f t="shared" si="28"/>
        <v>0</v>
      </c>
      <c r="V80" s="33">
        <f t="shared" si="39"/>
        <v>37.3333333333333</v>
      </c>
      <c r="W80" s="34">
        <f t="shared" si="40"/>
        <v>0</v>
      </c>
      <c r="X80" s="34" t="b">
        <f t="shared" si="29"/>
        <v>0</v>
      </c>
      <c r="Y80" s="33">
        <f t="shared" si="41"/>
        <v>20.5333333333333</v>
      </c>
    </row>
    <row r="81" s="1" customFormat="1" spans="1:25">
      <c r="A81" s="14" t="s">
        <v>42</v>
      </c>
      <c r="B81" s="15" t="s">
        <v>120</v>
      </c>
      <c r="C81" s="16">
        <v>6</v>
      </c>
      <c r="D81" s="16">
        <v>5</v>
      </c>
      <c r="E81" s="16">
        <v>0.3</v>
      </c>
      <c r="F81" s="16">
        <v>69</v>
      </c>
      <c r="G81" s="16">
        <v>12</v>
      </c>
      <c r="H81" s="16">
        <v>8</v>
      </c>
      <c r="I81" s="31">
        <f t="shared" si="30"/>
        <v>2</v>
      </c>
      <c r="J81" s="31">
        <f t="shared" si="31"/>
        <v>3</v>
      </c>
      <c r="K81" s="31">
        <f t="shared" si="32"/>
        <v>3</v>
      </c>
      <c r="L81" s="31">
        <f t="shared" si="33"/>
        <v>22</v>
      </c>
      <c r="M81" s="31">
        <f t="shared" si="34"/>
        <v>12</v>
      </c>
      <c r="N81" s="31">
        <f t="shared" si="35"/>
        <v>12</v>
      </c>
      <c r="O81" s="31">
        <f t="shared" si="36"/>
        <v>22</v>
      </c>
      <c r="P81" s="32" t="str">
        <f t="shared" si="37"/>
        <v/>
      </c>
      <c r="Q81" s="32" t="str">
        <f t="shared" si="38"/>
        <v>一级,优</v>
      </c>
      <c r="R81" s="33">
        <f t="shared" si="27"/>
        <v>66.6666666666667</v>
      </c>
      <c r="S81" s="33">
        <f t="shared" si="42"/>
        <v>32.39830703066</v>
      </c>
      <c r="T81" s="33">
        <f t="shared" si="43"/>
        <v>34.2683596360067</v>
      </c>
      <c r="U81" s="34" t="b">
        <f t="shared" si="28"/>
        <v>0</v>
      </c>
      <c r="V81" s="33">
        <f t="shared" si="39"/>
        <v>32.6666666666667</v>
      </c>
      <c r="W81" s="34">
        <f t="shared" si="40"/>
        <v>0</v>
      </c>
      <c r="X81" s="34" t="b">
        <f t="shared" si="29"/>
        <v>0</v>
      </c>
      <c r="Y81" s="33">
        <f t="shared" si="41"/>
        <v>17.9666666666667</v>
      </c>
    </row>
    <row r="82" s="1" customFormat="1" spans="1:25">
      <c r="A82" s="14" t="s">
        <v>42</v>
      </c>
      <c r="B82" s="15" t="s">
        <v>121</v>
      </c>
      <c r="C82" s="16">
        <v>6</v>
      </c>
      <c r="D82" s="16">
        <v>5</v>
      </c>
      <c r="E82" s="16">
        <v>0.3</v>
      </c>
      <c r="F82" s="16">
        <v>70</v>
      </c>
      <c r="G82" s="16">
        <v>13</v>
      </c>
      <c r="H82" s="16">
        <v>8</v>
      </c>
      <c r="I82" s="31">
        <f t="shared" si="30"/>
        <v>2</v>
      </c>
      <c r="J82" s="31">
        <f t="shared" si="31"/>
        <v>3</v>
      </c>
      <c r="K82" s="31">
        <f t="shared" si="32"/>
        <v>3</v>
      </c>
      <c r="L82" s="31">
        <f t="shared" si="33"/>
        <v>22</v>
      </c>
      <c r="M82" s="31">
        <f t="shared" si="34"/>
        <v>13</v>
      </c>
      <c r="N82" s="31">
        <f t="shared" si="35"/>
        <v>12</v>
      </c>
      <c r="O82" s="31">
        <f t="shared" si="36"/>
        <v>22</v>
      </c>
      <c r="P82" s="32" t="str">
        <f t="shared" si="37"/>
        <v/>
      </c>
      <c r="Q82" s="32" t="str">
        <f t="shared" si="38"/>
        <v>一级,优</v>
      </c>
      <c r="R82" s="33">
        <f t="shared" si="27"/>
        <v>61.5384615384615</v>
      </c>
      <c r="S82" s="33">
        <f t="shared" si="42"/>
        <v>34.1077087400617</v>
      </c>
      <c r="T82" s="33">
        <f t="shared" si="43"/>
        <v>27.4307527983999</v>
      </c>
      <c r="U82" s="34" t="b">
        <f t="shared" si="28"/>
        <v>0</v>
      </c>
      <c r="V82" s="33">
        <f t="shared" si="39"/>
        <v>28</v>
      </c>
      <c r="W82" s="34">
        <f t="shared" si="40"/>
        <v>0</v>
      </c>
      <c r="X82" s="34" t="b">
        <f t="shared" si="29"/>
        <v>0</v>
      </c>
      <c r="Y82" s="33">
        <f t="shared" si="41"/>
        <v>15.4</v>
      </c>
    </row>
    <row r="83" s="1" customFormat="1" spans="1:25">
      <c r="A83" s="14" t="s">
        <v>42</v>
      </c>
      <c r="B83" s="15" t="s">
        <v>122</v>
      </c>
      <c r="C83" s="16">
        <v>6</v>
      </c>
      <c r="D83" s="16">
        <v>6</v>
      </c>
      <c r="E83" s="16">
        <v>0.3</v>
      </c>
      <c r="F83" s="16">
        <v>69</v>
      </c>
      <c r="G83" s="16">
        <v>9</v>
      </c>
      <c r="H83" s="16">
        <v>8</v>
      </c>
      <c r="I83" s="31">
        <f t="shared" si="30"/>
        <v>2</v>
      </c>
      <c r="J83" s="31">
        <f t="shared" si="31"/>
        <v>3</v>
      </c>
      <c r="K83" s="31">
        <f t="shared" si="32"/>
        <v>3</v>
      </c>
      <c r="L83" s="31">
        <f t="shared" si="33"/>
        <v>22</v>
      </c>
      <c r="M83" s="31">
        <f t="shared" si="34"/>
        <v>9</v>
      </c>
      <c r="N83" s="31">
        <f t="shared" si="35"/>
        <v>12</v>
      </c>
      <c r="O83" s="31">
        <f t="shared" si="36"/>
        <v>22</v>
      </c>
      <c r="P83" s="32" t="str">
        <f t="shared" si="37"/>
        <v/>
      </c>
      <c r="Q83" s="32" t="str">
        <f t="shared" si="38"/>
        <v>一级,优</v>
      </c>
      <c r="R83" s="33">
        <f t="shared" si="27"/>
        <v>88.8888888888889</v>
      </c>
      <c r="S83" s="33">
        <f t="shared" si="42"/>
        <v>34.6062842386372</v>
      </c>
      <c r="T83" s="33">
        <f t="shared" si="43"/>
        <v>54.2826046502517</v>
      </c>
      <c r="U83" s="34" t="b">
        <f t="shared" si="28"/>
        <v>0</v>
      </c>
      <c r="V83" s="33">
        <f t="shared" si="39"/>
        <v>26.3333333333333</v>
      </c>
      <c r="W83" s="34">
        <f t="shared" si="40"/>
        <v>0</v>
      </c>
      <c r="X83" s="34" t="b">
        <f t="shared" si="29"/>
        <v>0</v>
      </c>
      <c r="Y83" s="33">
        <f t="shared" si="41"/>
        <v>14.4833333333333</v>
      </c>
    </row>
    <row r="84" s="1" customFormat="1" spans="1:25">
      <c r="A84" s="14" t="s">
        <v>42</v>
      </c>
      <c r="B84" s="15" t="s">
        <v>123</v>
      </c>
      <c r="C84" s="16">
        <v>6</v>
      </c>
      <c r="D84" s="16">
        <v>10</v>
      </c>
      <c r="E84" s="16">
        <v>0.4</v>
      </c>
      <c r="F84" s="16">
        <v>62</v>
      </c>
      <c r="G84" s="16">
        <v>15</v>
      </c>
      <c r="H84" s="16">
        <v>9</v>
      </c>
      <c r="I84" s="31">
        <f t="shared" si="30"/>
        <v>2</v>
      </c>
      <c r="J84" s="31">
        <f t="shared" si="31"/>
        <v>5</v>
      </c>
      <c r="K84" s="31">
        <f t="shared" si="32"/>
        <v>4</v>
      </c>
      <c r="L84" s="31">
        <f t="shared" si="33"/>
        <v>20</v>
      </c>
      <c r="M84" s="31">
        <f t="shared" si="34"/>
        <v>15</v>
      </c>
      <c r="N84" s="31">
        <f t="shared" si="35"/>
        <v>13</v>
      </c>
      <c r="O84" s="31">
        <f t="shared" si="36"/>
        <v>20</v>
      </c>
      <c r="P84" s="32" t="str">
        <f t="shared" si="37"/>
        <v/>
      </c>
      <c r="Q84" s="32" t="str">
        <f t="shared" si="38"/>
        <v>一级,优</v>
      </c>
      <c r="R84" s="33">
        <f t="shared" si="27"/>
        <v>60</v>
      </c>
      <c r="S84" s="33">
        <f t="shared" si="42"/>
        <v>37.1117308617309</v>
      </c>
      <c r="T84" s="33">
        <f t="shared" si="43"/>
        <v>22.8882691382691</v>
      </c>
      <c r="U84" s="34" t="b">
        <f t="shared" si="28"/>
        <v>0</v>
      </c>
      <c r="V84" s="33">
        <f t="shared" si="39"/>
        <v>23.6666666666667</v>
      </c>
      <c r="W84" s="34">
        <f t="shared" si="40"/>
        <v>0</v>
      </c>
      <c r="X84" s="34" t="b">
        <f t="shared" si="29"/>
        <v>0</v>
      </c>
      <c r="Y84" s="33">
        <f t="shared" si="41"/>
        <v>13.0166666666667</v>
      </c>
    </row>
    <row r="85" s="1" customFormat="1" spans="1:25">
      <c r="A85" s="14" t="s">
        <v>42</v>
      </c>
      <c r="B85" s="15" t="s">
        <v>124</v>
      </c>
      <c r="C85" s="16">
        <v>7</v>
      </c>
      <c r="D85" s="16">
        <v>9</v>
      </c>
      <c r="E85" s="16">
        <v>0.4</v>
      </c>
      <c r="F85" s="16">
        <v>61</v>
      </c>
      <c r="G85" s="16">
        <v>17</v>
      </c>
      <c r="H85" s="16">
        <v>10</v>
      </c>
      <c r="I85" s="31">
        <f t="shared" si="30"/>
        <v>3</v>
      </c>
      <c r="J85" s="31">
        <f t="shared" si="31"/>
        <v>5</v>
      </c>
      <c r="K85" s="31">
        <f t="shared" si="32"/>
        <v>4</v>
      </c>
      <c r="L85" s="31">
        <f t="shared" si="33"/>
        <v>20</v>
      </c>
      <c r="M85" s="31">
        <f t="shared" si="34"/>
        <v>17</v>
      </c>
      <c r="N85" s="31">
        <f t="shared" si="35"/>
        <v>15</v>
      </c>
      <c r="O85" s="31">
        <f t="shared" si="36"/>
        <v>20</v>
      </c>
      <c r="P85" s="32" t="str">
        <f t="shared" si="37"/>
        <v/>
      </c>
      <c r="Q85" s="32" t="str">
        <f t="shared" si="38"/>
        <v>一级,优</v>
      </c>
      <c r="R85" s="33">
        <f t="shared" si="27"/>
        <v>58.8235294117647</v>
      </c>
      <c r="S85" s="33">
        <f t="shared" si="42"/>
        <v>36.1593499093499</v>
      </c>
      <c r="T85" s="33">
        <f t="shared" si="43"/>
        <v>22.6641795024148</v>
      </c>
      <c r="U85" s="34" t="b">
        <f t="shared" si="28"/>
        <v>0</v>
      </c>
      <c r="V85" s="33">
        <f t="shared" si="39"/>
        <v>24</v>
      </c>
      <c r="W85" s="34">
        <f t="shared" si="40"/>
        <v>0</v>
      </c>
      <c r="X85" s="34" t="b">
        <f t="shared" si="29"/>
        <v>0</v>
      </c>
      <c r="Y85" s="33">
        <f t="shared" si="41"/>
        <v>13.2</v>
      </c>
    </row>
    <row r="86" s="1" customFormat="1" spans="1:25">
      <c r="A86" s="14" t="s">
        <v>42</v>
      </c>
      <c r="B86" s="15" t="s">
        <v>125</v>
      </c>
      <c r="C86" s="16">
        <v>7</v>
      </c>
      <c r="D86" s="16">
        <v>10</v>
      </c>
      <c r="E86" s="16">
        <v>0.4</v>
      </c>
      <c r="F86" s="16">
        <v>63</v>
      </c>
      <c r="G86" s="16">
        <v>22</v>
      </c>
      <c r="H86" s="16">
        <v>9</v>
      </c>
      <c r="I86" s="31">
        <f t="shared" si="30"/>
        <v>3</v>
      </c>
      <c r="J86" s="31">
        <f t="shared" si="31"/>
        <v>5</v>
      </c>
      <c r="K86" s="31">
        <f t="shared" si="32"/>
        <v>4</v>
      </c>
      <c r="L86" s="31">
        <f t="shared" si="33"/>
        <v>20</v>
      </c>
      <c r="M86" s="31">
        <f t="shared" si="34"/>
        <v>22</v>
      </c>
      <c r="N86" s="31">
        <f t="shared" si="35"/>
        <v>13</v>
      </c>
      <c r="O86" s="31">
        <f t="shared" si="36"/>
        <v>22</v>
      </c>
      <c r="P86" s="32" t="str">
        <f t="shared" si="37"/>
        <v/>
      </c>
      <c r="Q86" s="32" t="str">
        <f t="shared" si="38"/>
        <v>一级,优</v>
      </c>
      <c r="R86" s="33">
        <f t="shared" si="27"/>
        <v>40.9090909090909</v>
      </c>
      <c r="S86" s="33">
        <f t="shared" si="42"/>
        <v>34.2431288754818</v>
      </c>
      <c r="T86" s="33">
        <f t="shared" si="43"/>
        <v>6.6659620336091</v>
      </c>
      <c r="U86" s="34" t="b">
        <f t="shared" si="28"/>
        <v>0</v>
      </c>
      <c r="V86" s="33">
        <f t="shared" si="39"/>
        <v>26</v>
      </c>
      <c r="W86" s="34">
        <f t="shared" si="40"/>
        <v>0</v>
      </c>
      <c r="X86" s="34" t="b">
        <f t="shared" si="29"/>
        <v>0</v>
      </c>
      <c r="Y86" s="33">
        <f t="shared" si="41"/>
        <v>14.3</v>
      </c>
    </row>
    <row r="87" s="1" customFormat="1" spans="1:25">
      <c r="A87" s="14" t="s">
        <v>42</v>
      </c>
      <c r="B87" s="15" t="s">
        <v>126</v>
      </c>
      <c r="C87" s="16">
        <v>7</v>
      </c>
      <c r="D87" s="16">
        <v>6</v>
      </c>
      <c r="E87" s="16">
        <v>0.4</v>
      </c>
      <c r="F87" s="16">
        <v>69</v>
      </c>
      <c r="G87" s="16">
        <v>20</v>
      </c>
      <c r="H87" s="16">
        <v>8</v>
      </c>
      <c r="I87" s="31">
        <f t="shared" si="30"/>
        <v>3</v>
      </c>
      <c r="J87" s="31">
        <f t="shared" si="31"/>
        <v>3</v>
      </c>
      <c r="K87" s="31">
        <f t="shared" si="32"/>
        <v>4</v>
      </c>
      <c r="L87" s="31">
        <f t="shared" si="33"/>
        <v>22</v>
      </c>
      <c r="M87" s="31">
        <f t="shared" si="34"/>
        <v>20</v>
      </c>
      <c r="N87" s="31">
        <f t="shared" si="35"/>
        <v>12</v>
      </c>
      <c r="O87" s="31">
        <f t="shared" si="36"/>
        <v>22</v>
      </c>
      <c r="P87" s="32" t="str">
        <f t="shared" si="37"/>
        <v/>
      </c>
      <c r="Q87" s="32" t="str">
        <f t="shared" si="38"/>
        <v>一级,优</v>
      </c>
      <c r="R87" s="33">
        <f t="shared" si="27"/>
        <v>40</v>
      </c>
      <c r="S87" s="33">
        <f t="shared" si="42"/>
        <v>31.4022197845727</v>
      </c>
      <c r="T87" s="33">
        <f t="shared" si="43"/>
        <v>8.59778021542727</v>
      </c>
      <c r="U87" s="34" t="b">
        <f t="shared" si="28"/>
        <v>0</v>
      </c>
      <c r="V87" s="33">
        <f t="shared" si="39"/>
        <v>29.3333333333333</v>
      </c>
      <c r="W87" s="34">
        <f t="shared" si="40"/>
        <v>0</v>
      </c>
      <c r="X87" s="34" t="b">
        <f t="shared" si="29"/>
        <v>0</v>
      </c>
      <c r="Y87" s="33">
        <f t="shared" si="41"/>
        <v>16.1333333333333</v>
      </c>
    </row>
    <row r="88" s="1" customFormat="1" spans="1:25">
      <c r="A88" s="14" t="s">
        <v>42</v>
      </c>
      <c r="B88" s="15" t="s">
        <v>127</v>
      </c>
      <c r="C88" s="16">
        <v>7</v>
      </c>
      <c r="D88" s="16">
        <v>5</v>
      </c>
      <c r="E88" s="16">
        <v>0.4</v>
      </c>
      <c r="F88" s="16">
        <v>78</v>
      </c>
      <c r="G88" s="16">
        <v>41</v>
      </c>
      <c r="H88" s="16">
        <v>7</v>
      </c>
      <c r="I88" s="31">
        <f t="shared" si="30"/>
        <v>3</v>
      </c>
      <c r="J88" s="31">
        <f t="shared" si="31"/>
        <v>3</v>
      </c>
      <c r="K88" s="31">
        <f t="shared" si="32"/>
        <v>4</v>
      </c>
      <c r="L88" s="31">
        <f t="shared" si="33"/>
        <v>25</v>
      </c>
      <c r="M88" s="31">
        <f t="shared" si="34"/>
        <v>41</v>
      </c>
      <c r="N88" s="31">
        <f t="shared" si="35"/>
        <v>10</v>
      </c>
      <c r="O88" s="31">
        <f t="shared" si="36"/>
        <v>41</v>
      </c>
      <c r="P88" s="32" t="str">
        <f t="shared" si="37"/>
        <v/>
      </c>
      <c r="Q88" s="32" t="str">
        <f t="shared" si="38"/>
        <v>一级,优</v>
      </c>
      <c r="R88" s="33">
        <f t="shared" si="27"/>
        <v>17.0731707317073</v>
      </c>
      <c r="S88" s="33">
        <f t="shared" si="42"/>
        <v>29.1799975623505</v>
      </c>
      <c r="T88" s="33">
        <f t="shared" si="43"/>
        <v>-12.1068268306432</v>
      </c>
      <c r="U88" s="34" t="b">
        <f t="shared" si="28"/>
        <v>0</v>
      </c>
      <c r="V88" s="33">
        <f t="shared" si="39"/>
        <v>32</v>
      </c>
      <c r="W88" s="34">
        <f t="shared" si="40"/>
        <v>1</v>
      </c>
      <c r="X88" s="34" t="b">
        <f t="shared" si="29"/>
        <v>0</v>
      </c>
      <c r="Y88" s="33">
        <f t="shared" si="41"/>
        <v>17.6</v>
      </c>
    </row>
    <row r="89" s="1" customFormat="1" spans="1:25">
      <c r="A89" s="14" t="s">
        <v>42</v>
      </c>
      <c r="B89" s="15" t="s">
        <v>128</v>
      </c>
      <c r="C89" s="16">
        <v>7</v>
      </c>
      <c r="D89" s="16">
        <v>5</v>
      </c>
      <c r="E89" s="16">
        <v>0.3</v>
      </c>
      <c r="F89" s="16">
        <v>86</v>
      </c>
      <c r="G89" s="16">
        <v>8</v>
      </c>
      <c r="H89" s="16">
        <v>7</v>
      </c>
      <c r="I89" s="31">
        <f t="shared" si="30"/>
        <v>3</v>
      </c>
      <c r="J89" s="31">
        <f t="shared" si="31"/>
        <v>3</v>
      </c>
      <c r="K89" s="31">
        <f t="shared" si="32"/>
        <v>3</v>
      </c>
      <c r="L89" s="31">
        <f t="shared" si="33"/>
        <v>27</v>
      </c>
      <c r="M89" s="31">
        <f t="shared" si="34"/>
        <v>8</v>
      </c>
      <c r="N89" s="31">
        <f t="shared" si="35"/>
        <v>10</v>
      </c>
      <c r="O89" s="31">
        <f t="shared" si="36"/>
        <v>27</v>
      </c>
      <c r="P89" s="32" t="str">
        <f t="shared" si="37"/>
        <v/>
      </c>
      <c r="Q89" s="32" t="str">
        <f t="shared" si="38"/>
        <v>一级,优</v>
      </c>
      <c r="R89" s="33">
        <f t="shared" si="27"/>
        <v>87.5</v>
      </c>
      <c r="S89" s="33">
        <f t="shared" si="42"/>
        <v>25.4745566617877</v>
      </c>
      <c r="T89" s="33">
        <f t="shared" si="43"/>
        <v>62.0254433382123</v>
      </c>
      <c r="U89" s="34" t="b">
        <f t="shared" si="28"/>
        <v>0</v>
      </c>
      <c r="V89" s="33">
        <f t="shared" si="39"/>
        <v>41.3333333333333</v>
      </c>
      <c r="W89" s="34">
        <f t="shared" si="40"/>
        <v>0</v>
      </c>
      <c r="X89" s="34" t="b">
        <f t="shared" si="29"/>
        <v>0</v>
      </c>
      <c r="Y89" s="33">
        <f t="shared" si="41"/>
        <v>22.7333333333333</v>
      </c>
    </row>
    <row r="90" s="1" customFormat="1" spans="1:25">
      <c r="A90" s="14" t="s">
        <v>42</v>
      </c>
      <c r="B90" s="15" t="s">
        <v>129</v>
      </c>
      <c r="C90" s="16">
        <v>7</v>
      </c>
      <c r="D90" s="16">
        <v>6</v>
      </c>
      <c r="E90" s="16">
        <v>0.3</v>
      </c>
      <c r="F90" s="16">
        <v>94</v>
      </c>
      <c r="G90" s="16">
        <v>18</v>
      </c>
      <c r="H90" s="16">
        <v>8</v>
      </c>
      <c r="I90" s="31">
        <f t="shared" si="30"/>
        <v>3</v>
      </c>
      <c r="J90" s="31">
        <f t="shared" si="31"/>
        <v>3</v>
      </c>
      <c r="K90" s="31">
        <f t="shared" si="32"/>
        <v>3</v>
      </c>
      <c r="L90" s="31">
        <f t="shared" si="33"/>
        <v>30</v>
      </c>
      <c r="M90" s="31">
        <f t="shared" si="34"/>
        <v>18</v>
      </c>
      <c r="N90" s="31">
        <f t="shared" si="35"/>
        <v>12</v>
      </c>
      <c r="O90" s="31">
        <f t="shared" si="36"/>
        <v>30</v>
      </c>
      <c r="P90" s="32" t="str">
        <f t="shared" si="37"/>
        <v/>
      </c>
      <c r="Q90" s="32" t="str">
        <f t="shared" si="38"/>
        <v>一级,优</v>
      </c>
      <c r="R90" s="33">
        <f t="shared" si="27"/>
        <v>44.4444444444444</v>
      </c>
      <c r="S90" s="33">
        <f t="shared" si="42"/>
        <v>25.3588159210469</v>
      </c>
      <c r="T90" s="33">
        <f t="shared" si="43"/>
        <v>19.0856285233975</v>
      </c>
      <c r="U90" s="34" t="b">
        <f t="shared" si="28"/>
        <v>0</v>
      </c>
      <c r="V90" s="33">
        <f t="shared" si="39"/>
        <v>41</v>
      </c>
      <c r="W90" s="34">
        <f t="shared" si="40"/>
        <v>0</v>
      </c>
      <c r="X90" s="34" t="b">
        <f t="shared" si="29"/>
        <v>0</v>
      </c>
      <c r="Y90" s="33">
        <f t="shared" si="41"/>
        <v>22.55</v>
      </c>
    </row>
    <row r="91" s="1" customFormat="1" spans="1:25">
      <c r="A91" s="14" t="s">
        <v>42</v>
      </c>
      <c r="B91" s="15" t="s">
        <v>130</v>
      </c>
      <c r="C91" s="16">
        <v>7</v>
      </c>
      <c r="D91" s="16">
        <v>5</v>
      </c>
      <c r="E91" s="16">
        <v>0.3</v>
      </c>
      <c r="F91" s="16">
        <v>100</v>
      </c>
      <c r="G91" s="16">
        <v>19</v>
      </c>
      <c r="H91" s="16">
        <v>8</v>
      </c>
      <c r="I91" s="31">
        <f t="shared" si="30"/>
        <v>3</v>
      </c>
      <c r="J91" s="31">
        <f t="shared" si="31"/>
        <v>3</v>
      </c>
      <c r="K91" s="31">
        <f t="shared" si="32"/>
        <v>3</v>
      </c>
      <c r="L91" s="31">
        <f t="shared" si="33"/>
        <v>32</v>
      </c>
      <c r="M91" s="31">
        <f t="shared" si="34"/>
        <v>19</v>
      </c>
      <c r="N91" s="31">
        <f t="shared" si="35"/>
        <v>12</v>
      </c>
      <c r="O91" s="31">
        <f t="shared" si="36"/>
        <v>32</v>
      </c>
      <c r="P91" s="32" t="str">
        <f t="shared" si="37"/>
        <v/>
      </c>
      <c r="Q91" s="32" t="str">
        <f t="shared" si="38"/>
        <v>一级,优</v>
      </c>
      <c r="R91" s="33">
        <f t="shared" si="27"/>
        <v>42.1052631578947</v>
      </c>
      <c r="S91" s="33">
        <f t="shared" si="42"/>
        <v>24.0625196247506</v>
      </c>
      <c r="T91" s="33">
        <f t="shared" si="43"/>
        <v>18.0427435331441</v>
      </c>
      <c r="U91" s="34" t="b">
        <f t="shared" si="28"/>
        <v>0</v>
      </c>
      <c r="V91" s="33">
        <f t="shared" si="39"/>
        <v>42</v>
      </c>
      <c r="W91" s="34">
        <f t="shared" si="40"/>
        <v>0</v>
      </c>
      <c r="X91" s="34" t="b">
        <f t="shared" si="29"/>
        <v>0</v>
      </c>
      <c r="Y91" s="33">
        <f t="shared" si="41"/>
        <v>23.1</v>
      </c>
    </row>
    <row r="92" s="1" customFormat="1" spans="1:25">
      <c r="A92" s="14" t="s">
        <v>42</v>
      </c>
      <c r="B92" s="15" t="s">
        <v>131</v>
      </c>
      <c r="C92" s="16">
        <v>7</v>
      </c>
      <c r="D92" s="16">
        <v>5</v>
      </c>
      <c r="E92" s="16">
        <v>0.3</v>
      </c>
      <c r="F92" s="16">
        <v>104</v>
      </c>
      <c r="G92" s="16">
        <v>22</v>
      </c>
      <c r="H92" s="16">
        <v>8</v>
      </c>
      <c r="I92" s="31">
        <f t="shared" si="30"/>
        <v>3</v>
      </c>
      <c r="J92" s="31">
        <f t="shared" si="31"/>
        <v>3</v>
      </c>
      <c r="K92" s="31">
        <f t="shared" si="32"/>
        <v>3</v>
      </c>
      <c r="L92" s="31">
        <f t="shared" si="33"/>
        <v>33</v>
      </c>
      <c r="M92" s="31">
        <f t="shared" si="34"/>
        <v>22</v>
      </c>
      <c r="N92" s="31">
        <f t="shared" si="35"/>
        <v>12</v>
      </c>
      <c r="O92" s="31">
        <f t="shared" si="36"/>
        <v>33</v>
      </c>
      <c r="P92" s="32" t="str">
        <f t="shared" si="37"/>
        <v/>
      </c>
      <c r="Q92" s="32" t="str">
        <f t="shared" si="38"/>
        <v>一级,优</v>
      </c>
      <c r="R92" s="33">
        <f t="shared" si="27"/>
        <v>36.3636363636364</v>
      </c>
      <c r="S92" s="33">
        <f t="shared" si="42"/>
        <v>22.6693307702615</v>
      </c>
      <c r="T92" s="33">
        <f t="shared" si="43"/>
        <v>13.6943055933749</v>
      </c>
      <c r="U92" s="34" t="b">
        <f t="shared" si="28"/>
        <v>0</v>
      </c>
      <c r="V92" s="33">
        <f t="shared" si="39"/>
        <v>42.6666666666667</v>
      </c>
      <c r="W92" s="34">
        <f t="shared" si="40"/>
        <v>0</v>
      </c>
      <c r="X92" s="34" t="b">
        <f t="shared" si="29"/>
        <v>0</v>
      </c>
      <c r="Y92" s="33">
        <f t="shared" si="41"/>
        <v>23.4666666666667</v>
      </c>
    </row>
    <row r="93" s="1" customFormat="1" spans="1:25">
      <c r="A93" s="14" t="s">
        <v>42</v>
      </c>
      <c r="B93" s="15" t="s">
        <v>132</v>
      </c>
      <c r="C93" s="16">
        <v>7</v>
      </c>
      <c r="D93" s="16">
        <v>6</v>
      </c>
      <c r="E93" s="16">
        <v>0.3</v>
      </c>
      <c r="F93" s="16">
        <v>107</v>
      </c>
      <c r="G93" s="16">
        <v>30</v>
      </c>
      <c r="H93" s="16">
        <v>8</v>
      </c>
      <c r="I93" s="31">
        <f t="shared" si="30"/>
        <v>3</v>
      </c>
      <c r="J93" s="31">
        <f t="shared" si="31"/>
        <v>3</v>
      </c>
      <c r="K93" s="31">
        <f t="shared" si="32"/>
        <v>3</v>
      </c>
      <c r="L93" s="31">
        <f t="shared" si="33"/>
        <v>34</v>
      </c>
      <c r="M93" s="31">
        <f t="shared" si="34"/>
        <v>30</v>
      </c>
      <c r="N93" s="31">
        <f t="shared" si="35"/>
        <v>12</v>
      </c>
      <c r="O93" s="31">
        <f t="shared" si="36"/>
        <v>34</v>
      </c>
      <c r="P93" s="32" t="str">
        <f t="shared" si="37"/>
        <v/>
      </c>
      <c r="Q93" s="32" t="str">
        <f t="shared" si="38"/>
        <v>一级,优</v>
      </c>
      <c r="R93" s="33">
        <f t="shared" si="27"/>
        <v>26.6666666666667</v>
      </c>
      <c r="S93" s="33">
        <f t="shared" si="42"/>
        <v>22.2905428914736</v>
      </c>
      <c r="T93" s="33">
        <f t="shared" si="43"/>
        <v>4.37612377519309</v>
      </c>
      <c r="U93" s="34" t="b">
        <f t="shared" si="28"/>
        <v>0</v>
      </c>
      <c r="V93" s="33">
        <f t="shared" si="39"/>
        <v>42.6666666666667</v>
      </c>
      <c r="W93" s="34">
        <f t="shared" si="40"/>
        <v>0</v>
      </c>
      <c r="X93" s="34" t="b">
        <f t="shared" si="29"/>
        <v>0</v>
      </c>
      <c r="Y93" s="33">
        <f t="shared" si="41"/>
        <v>23.4666666666667</v>
      </c>
    </row>
    <row r="94" s="1" customFormat="1" spans="1:25">
      <c r="A94" s="14" t="s">
        <v>42</v>
      </c>
      <c r="B94" s="15" t="s">
        <v>133</v>
      </c>
      <c r="C94" s="16">
        <v>7</v>
      </c>
      <c r="D94" s="16">
        <v>8</v>
      </c>
      <c r="E94" s="16">
        <v>0.3</v>
      </c>
      <c r="F94" s="16">
        <v>105</v>
      </c>
      <c r="G94" s="16">
        <v>28</v>
      </c>
      <c r="H94" s="16">
        <v>8</v>
      </c>
      <c r="I94" s="31">
        <f t="shared" si="30"/>
        <v>3</v>
      </c>
      <c r="J94" s="31">
        <f t="shared" si="31"/>
        <v>4</v>
      </c>
      <c r="K94" s="31">
        <f t="shared" si="32"/>
        <v>3</v>
      </c>
      <c r="L94" s="31">
        <f t="shared" si="33"/>
        <v>33</v>
      </c>
      <c r="M94" s="31">
        <f t="shared" si="34"/>
        <v>28</v>
      </c>
      <c r="N94" s="31">
        <f t="shared" si="35"/>
        <v>12</v>
      </c>
      <c r="O94" s="31">
        <f t="shared" si="36"/>
        <v>33</v>
      </c>
      <c r="P94" s="32" t="str">
        <f t="shared" si="37"/>
        <v/>
      </c>
      <c r="Q94" s="32" t="str">
        <f t="shared" si="38"/>
        <v>一级,优</v>
      </c>
      <c r="R94" s="33">
        <f t="shared" si="27"/>
        <v>28.5714285714286</v>
      </c>
      <c r="S94" s="33">
        <f t="shared" si="42"/>
        <v>21.1794317803625</v>
      </c>
      <c r="T94" s="33">
        <f t="shared" si="43"/>
        <v>7.39199679106611</v>
      </c>
      <c r="U94" s="34" t="b">
        <f t="shared" si="28"/>
        <v>0</v>
      </c>
      <c r="V94" s="33">
        <f t="shared" si="39"/>
        <v>46</v>
      </c>
      <c r="W94" s="34">
        <f t="shared" si="40"/>
        <v>0</v>
      </c>
      <c r="X94" s="34" t="b">
        <f t="shared" si="29"/>
        <v>0</v>
      </c>
      <c r="Y94" s="33">
        <f t="shared" si="41"/>
        <v>25.3</v>
      </c>
    </row>
    <row r="95" s="1" customFormat="1" spans="1:25">
      <c r="A95" s="14" t="s">
        <v>42</v>
      </c>
      <c r="B95" s="15" t="s">
        <v>134</v>
      </c>
      <c r="C95" s="16">
        <v>7</v>
      </c>
      <c r="D95" s="16">
        <v>12</v>
      </c>
      <c r="E95" s="16">
        <v>0.4</v>
      </c>
      <c r="F95" s="16">
        <v>78</v>
      </c>
      <c r="G95" s="16">
        <v>40</v>
      </c>
      <c r="H95" s="16">
        <v>10</v>
      </c>
      <c r="I95" s="31">
        <f t="shared" si="30"/>
        <v>3</v>
      </c>
      <c r="J95" s="31">
        <f t="shared" si="31"/>
        <v>6</v>
      </c>
      <c r="K95" s="31">
        <f t="shared" si="32"/>
        <v>4</v>
      </c>
      <c r="L95" s="31">
        <f t="shared" si="33"/>
        <v>25</v>
      </c>
      <c r="M95" s="31">
        <f t="shared" si="34"/>
        <v>40</v>
      </c>
      <c r="N95" s="31">
        <f t="shared" si="35"/>
        <v>15</v>
      </c>
      <c r="O95" s="31">
        <f t="shared" si="36"/>
        <v>40</v>
      </c>
      <c r="P95" s="32" t="str">
        <f t="shared" si="37"/>
        <v/>
      </c>
      <c r="Q95" s="32" t="str">
        <f t="shared" si="38"/>
        <v>一级,优</v>
      </c>
      <c r="R95" s="33">
        <f t="shared" si="27"/>
        <v>25</v>
      </c>
      <c r="S95" s="33">
        <f t="shared" si="42"/>
        <v>22.1376199336726</v>
      </c>
      <c r="T95" s="33">
        <f t="shared" si="43"/>
        <v>2.86238006632743</v>
      </c>
      <c r="U95" s="34" t="b">
        <f t="shared" si="28"/>
        <v>0</v>
      </c>
      <c r="V95" s="33">
        <f t="shared" si="39"/>
        <v>41.6666666666667</v>
      </c>
      <c r="W95" s="34">
        <f t="shared" si="40"/>
        <v>0</v>
      </c>
      <c r="X95" s="34" t="b">
        <f t="shared" si="29"/>
        <v>0</v>
      </c>
      <c r="Y95" s="33">
        <f t="shared" si="41"/>
        <v>22.9166666666667</v>
      </c>
    </row>
    <row r="96" s="1" customFormat="1" spans="1:25">
      <c r="A96" s="14" t="s">
        <v>42</v>
      </c>
      <c r="B96" s="15" t="s">
        <v>135</v>
      </c>
      <c r="C96" s="16">
        <v>7</v>
      </c>
      <c r="D96" s="16">
        <v>14</v>
      </c>
      <c r="E96" s="16">
        <v>0.5</v>
      </c>
      <c r="F96" s="16">
        <v>68</v>
      </c>
      <c r="G96" s="16">
        <v>58</v>
      </c>
      <c r="H96" s="16">
        <v>12</v>
      </c>
      <c r="I96" s="31">
        <f t="shared" si="30"/>
        <v>3</v>
      </c>
      <c r="J96" s="31">
        <f t="shared" si="31"/>
        <v>7</v>
      </c>
      <c r="K96" s="31">
        <f t="shared" si="32"/>
        <v>5</v>
      </c>
      <c r="L96" s="31">
        <f t="shared" si="33"/>
        <v>22</v>
      </c>
      <c r="M96" s="31">
        <f t="shared" si="34"/>
        <v>54</v>
      </c>
      <c r="N96" s="31">
        <f t="shared" si="35"/>
        <v>18</v>
      </c>
      <c r="O96" s="31">
        <f t="shared" si="36"/>
        <v>54</v>
      </c>
      <c r="P96" s="32" t="str">
        <f t="shared" si="37"/>
        <v>PM10</v>
      </c>
      <c r="Q96" s="32" t="str">
        <f t="shared" si="38"/>
        <v>二级，良</v>
      </c>
      <c r="R96" s="33">
        <f t="shared" si="27"/>
        <v>20.6896551724138</v>
      </c>
      <c r="S96" s="33">
        <f t="shared" si="42"/>
        <v>16.9292866003392</v>
      </c>
      <c r="T96" s="33">
        <f t="shared" si="43"/>
        <v>3.76036857207456</v>
      </c>
      <c r="U96" s="34" t="b">
        <f t="shared" si="28"/>
        <v>0</v>
      </c>
      <c r="V96" s="33">
        <f t="shared" si="39"/>
        <v>52.3333333333333</v>
      </c>
      <c r="W96" s="34">
        <f t="shared" si="40"/>
        <v>1</v>
      </c>
      <c r="X96" s="34" t="b">
        <f t="shared" si="29"/>
        <v>0</v>
      </c>
      <c r="Y96" s="33">
        <f t="shared" si="41"/>
        <v>28.7833333333333</v>
      </c>
    </row>
    <row r="97" s="1" customFormat="1" spans="1:25">
      <c r="A97" s="14" t="s">
        <v>42</v>
      </c>
      <c r="B97" s="15" t="s">
        <v>136</v>
      </c>
      <c r="C97" s="16">
        <v>7</v>
      </c>
      <c r="D97" s="16">
        <v>12</v>
      </c>
      <c r="E97" s="16">
        <v>0.5</v>
      </c>
      <c r="F97" s="16">
        <v>63</v>
      </c>
      <c r="G97" s="16">
        <v>30</v>
      </c>
      <c r="H97" s="16">
        <v>11</v>
      </c>
      <c r="I97" s="31">
        <f t="shared" si="30"/>
        <v>3</v>
      </c>
      <c r="J97" s="31">
        <f t="shared" si="31"/>
        <v>6</v>
      </c>
      <c r="K97" s="31">
        <f t="shared" si="32"/>
        <v>5</v>
      </c>
      <c r="L97" s="31">
        <f t="shared" si="33"/>
        <v>20</v>
      </c>
      <c r="M97" s="31">
        <f t="shared" si="34"/>
        <v>30</v>
      </c>
      <c r="N97" s="31">
        <f t="shared" si="35"/>
        <v>16</v>
      </c>
      <c r="O97" s="31">
        <f t="shared" si="36"/>
        <v>30</v>
      </c>
      <c r="P97" s="32" t="str">
        <f t="shared" si="37"/>
        <v/>
      </c>
      <c r="Q97" s="32" t="str">
        <f t="shared" si="38"/>
        <v>一级,优</v>
      </c>
      <c r="R97" s="33">
        <f t="shared" si="27"/>
        <v>36.6666666666667</v>
      </c>
      <c r="S97" s="33">
        <f t="shared" si="42"/>
        <v>14.94972082767</v>
      </c>
      <c r="T97" s="33">
        <f t="shared" si="43"/>
        <v>21.7169458389967</v>
      </c>
      <c r="U97" s="34" t="b">
        <f t="shared" si="28"/>
        <v>0</v>
      </c>
      <c r="V97" s="33">
        <f t="shared" si="39"/>
        <v>65.6666666666667</v>
      </c>
      <c r="W97" s="34">
        <f t="shared" si="40"/>
        <v>0</v>
      </c>
      <c r="X97" s="34" t="b">
        <f t="shared" si="29"/>
        <v>0</v>
      </c>
      <c r="Y97" s="33">
        <f t="shared" si="41"/>
        <v>36.1166666666667</v>
      </c>
    </row>
    <row r="98" s="1" customFormat="1" spans="1:25">
      <c r="A98" s="14" t="s">
        <v>42</v>
      </c>
      <c r="B98" s="15" t="s">
        <v>137</v>
      </c>
      <c r="C98" s="16">
        <v>6</v>
      </c>
      <c r="D98" s="16">
        <v>10</v>
      </c>
      <c r="E98" s="16">
        <v>0.5</v>
      </c>
      <c r="F98" s="16">
        <v>60</v>
      </c>
      <c r="G98" s="16">
        <v>25</v>
      </c>
      <c r="H98" s="16">
        <v>10</v>
      </c>
      <c r="I98" s="31">
        <f t="shared" si="30"/>
        <v>2</v>
      </c>
      <c r="J98" s="31">
        <f t="shared" si="31"/>
        <v>5</v>
      </c>
      <c r="K98" s="31">
        <f t="shared" si="32"/>
        <v>5</v>
      </c>
      <c r="L98" s="31">
        <f t="shared" si="33"/>
        <v>19</v>
      </c>
      <c r="M98" s="31">
        <f t="shared" si="34"/>
        <v>25</v>
      </c>
      <c r="N98" s="31">
        <f t="shared" si="35"/>
        <v>15</v>
      </c>
      <c r="O98" s="31">
        <f t="shared" si="36"/>
        <v>25</v>
      </c>
      <c r="P98" s="32" t="str">
        <f t="shared" si="37"/>
        <v/>
      </c>
      <c r="Q98" s="32" t="str">
        <f t="shared" si="38"/>
        <v>一级,优</v>
      </c>
      <c r="R98" s="33">
        <f t="shared" si="27"/>
        <v>40</v>
      </c>
      <c r="S98" s="33">
        <f t="shared" si="42"/>
        <v>14.496504453401</v>
      </c>
      <c r="T98" s="33">
        <f t="shared" si="43"/>
        <v>25.503495546599</v>
      </c>
      <c r="U98" s="34" t="b">
        <f t="shared" si="28"/>
        <v>0</v>
      </c>
      <c r="V98" s="33">
        <f t="shared" si="39"/>
        <v>69.3333333333333</v>
      </c>
      <c r="W98" s="34">
        <f t="shared" si="40"/>
        <v>0</v>
      </c>
      <c r="X98" s="34" t="b">
        <f t="shared" si="29"/>
        <v>0</v>
      </c>
      <c r="Y98" s="33">
        <f t="shared" si="41"/>
        <v>38.1333333333333</v>
      </c>
    </row>
    <row r="99" s="1" customFormat="1" spans="1:25">
      <c r="A99" s="14" t="s">
        <v>42</v>
      </c>
      <c r="B99" s="15" t="s">
        <v>138</v>
      </c>
      <c r="C99" s="16">
        <v>6</v>
      </c>
      <c r="D99" s="16">
        <v>7</v>
      </c>
      <c r="E99" s="16">
        <v>0.5</v>
      </c>
      <c r="F99" s="16">
        <v>60</v>
      </c>
      <c r="G99" s="16">
        <v>25</v>
      </c>
      <c r="H99" s="16">
        <v>11</v>
      </c>
      <c r="I99" s="31">
        <f t="shared" si="30"/>
        <v>2</v>
      </c>
      <c r="J99" s="31">
        <f t="shared" si="31"/>
        <v>4</v>
      </c>
      <c r="K99" s="31">
        <f t="shared" si="32"/>
        <v>5</v>
      </c>
      <c r="L99" s="31">
        <f t="shared" si="33"/>
        <v>19</v>
      </c>
      <c r="M99" s="31">
        <f t="shared" si="34"/>
        <v>25</v>
      </c>
      <c r="N99" s="31">
        <f t="shared" si="35"/>
        <v>16</v>
      </c>
      <c r="O99" s="31">
        <f t="shared" si="36"/>
        <v>25</v>
      </c>
      <c r="P99" s="32" t="str">
        <f t="shared" si="37"/>
        <v/>
      </c>
      <c r="Q99" s="32" t="str">
        <f t="shared" si="38"/>
        <v>一级,优</v>
      </c>
      <c r="R99" s="33">
        <f t="shared" si="27"/>
        <v>44</v>
      </c>
      <c r="S99" s="33">
        <f t="shared" si="42"/>
        <v>14.7995347564313</v>
      </c>
      <c r="T99" s="33">
        <f t="shared" si="43"/>
        <v>29.2004652435687</v>
      </c>
      <c r="U99" s="34" t="b">
        <f t="shared" si="28"/>
        <v>0</v>
      </c>
      <c r="V99" s="33">
        <f t="shared" si="39"/>
        <v>70.3333333333333</v>
      </c>
      <c r="W99" s="34">
        <f t="shared" si="40"/>
        <v>0</v>
      </c>
      <c r="X99" s="34" t="b">
        <f t="shared" si="29"/>
        <v>0</v>
      </c>
      <c r="Y99" s="33">
        <f t="shared" si="41"/>
        <v>38.6833333333333</v>
      </c>
    </row>
    <row r="100" s="1" customFormat="1" spans="1:25">
      <c r="A100" s="14" t="s">
        <v>42</v>
      </c>
      <c r="B100" s="15" t="s">
        <v>139</v>
      </c>
      <c r="C100" s="16">
        <v>6</v>
      </c>
      <c r="D100" s="16">
        <v>6</v>
      </c>
      <c r="E100" s="16">
        <v>0.5</v>
      </c>
      <c r="F100" s="16">
        <v>61</v>
      </c>
      <c r="G100" s="16">
        <v>24</v>
      </c>
      <c r="H100" s="16">
        <v>11</v>
      </c>
      <c r="I100" s="22">
        <f t="shared" si="30"/>
        <v>2</v>
      </c>
      <c r="J100" s="22">
        <f t="shared" si="31"/>
        <v>3</v>
      </c>
      <c r="K100" s="22">
        <f t="shared" si="32"/>
        <v>5</v>
      </c>
      <c r="L100" s="22">
        <f t="shared" si="33"/>
        <v>20</v>
      </c>
      <c r="M100" s="22">
        <f t="shared" si="34"/>
        <v>24</v>
      </c>
      <c r="N100" s="22">
        <f t="shared" si="35"/>
        <v>16</v>
      </c>
      <c r="O100" s="22">
        <f t="shared" si="36"/>
        <v>24</v>
      </c>
      <c r="P100" s="23" t="str">
        <f t="shared" si="37"/>
        <v/>
      </c>
      <c r="Q100" s="23" t="str">
        <f t="shared" si="38"/>
        <v>一级,优</v>
      </c>
      <c r="R100" s="28">
        <f t="shared" si="27"/>
        <v>45.8333333333333</v>
      </c>
      <c r="S100" s="28">
        <f t="shared" si="42"/>
        <v>16.2439792008758</v>
      </c>
      <c r="T100" s="28">
        <f t="shared" si="43"/>
        <v>29.5893541324576</v>
      </c>
      <c r="U100" s="29" t="b">
        <f t="shared" si="28"/>
        <v>0</v>
      </c>
      <c r="V100" s="28">
        <f t="shared" si="39"/>
        <v>68.6666666666667</v>
      </c>
      <c r="W100" s="29">
        <f t="shared" si="40"/>
        <v>0</v>
      </c>
      <c r="X100" s="29" t="b">
        <f t="shared" si="29"/>
        <v>0</v>
      </c>
      <c r="Y100" s="28">
        <f t="shared" si="41"/>
        <v>37.7666666666667</v>
      </c>
    </row>
    <row r="101" s="1" customFormat="1" spans="1:25">
      <c r="A101" s="14" t="s">
        <v>42</v>
      </c>
      <c r="B101" s="15" t="s">
        <v>140</v>
      </c>
      <c r="C101" s="16">
        <v>6</v>
      </c>
      <c r="D101" s="16">
        <v>6</v>
      </c>
      <c r="E101" s="16">
        <v>0.5</v>
      </c>
      <c r="F101" s="16">
        <v>62</v>
      </c>
      <c r="G101" s="16">
        <v>17</v>
      </c>
      <c r="H101" s="16">
        <v>11</v>
      </c>
      <c r="I101" s="22">
        <f t="shared" si="30"/>
        <v>2</v>
      </c>
      <c r="J101" s="22">
        <f t="shared" si="31"/>
        <v>3</v>
      </c>
      <c r="K101" s="22">
        <f t="shared" si="32"/>
        <v>5</v>
      </c>
      <c r="L101" s="22">
        <f t="shared" si="33"/>
        <v>20</v>
      </c>
      <c r="M101" s="22">
        <f t="shared" si="34"/>
        <v>17</v>
      </c>
      <c r="N101" s="22">
        <f t="shared" si="35"/>
        <v>16</v>
      </c>
      <c r="O101" s="22">
        <f t="shared" si="36"/>
        <v>20</v>
      </c>
      <c r="P101" s="23" t="str">
        <f t="shared" si="37"/>
        <v/>
      </c>
      <c r="Q101" s="23" t="str">
        <f t="shared" si="38"/>
        <v>一级,优</v>
      </c>
      <c r="R101" s="28">
        <f t="shared" si="27"/>
        <v>64.7058823529412</v>
      </c>
      <c r="S101" s="28">
        <f t="shared" si="42"/>
        <v>17.6824712643678</v>
      </c>
      <c r="T101" s="28">
        <f t="shared" si="43"/>
        <v>47.0234110885734</v>
      </c>
      <c r="U101" s="29" t="b">
        <f t="shared" si="28"/>
        <v>0</v>
      </c>
      <c r="V101" s="28">
        <f t="shared" si="39"/>
        <v>67.3333333333333</v>
      </c>
      <c r="W101" s="29">
        <f t="shared" si="40"/>
        <v>0</v>
      </c>
      <c r="X101" s="29" t="b">
        <f t="shared" si="29"/>
        <v>0</v>
      </c>
      <c r="Y101" s="28">
        <f t="shared" si="41"/>
        <v>37.0333333333333</v>
      </c>
    </row>
    <row r="102" s="1" customFormat="1" spans="1:25">
      <c r="A102" s="14" t="s">
        <v>42</v>
      </c>
      <c r="B102" s="15" t="s">
        <v>141</v>
      </c>
      <c r="C102" s="16">
        <v>7</v>
      </c>
      <c r="D102" s="16">
        <v>5</v>
      </c>
      <c r="E102" s="16">
        <v>0.5</v>
      </c>
      <c r="F102" s="16">
        <v>62</v>
      </c>
      <c r="G102" s="16">
        <v>20</v>
      </c>
      <c r="H102" s="16">
        <v>12</v>
      </c>
      <c r="I102" s="22">
        <f t="shared" si="30"/>
        <v>3</v>
      </c>
      <c r="J102" s="22">
        <f t="shared" si="31"/>
        <v>3</v>
      </c>
      <c r="K102" s="22">
        <f t="shared" si="32"/>
        <v>5</v>
      </c>
      <c r="L102" s="22">
        <f t="shared" si="33"/>
        <v>20</v>
      </c>
      <c r="M102" s="22">
        <f t="shared" si="34"/>
        <v>20</v>
      </c>
      <c r="N102" s="22">
        <f t="shared" si="35"/>
        <v>18</v>
      </c>
      <c r="O102" s="22">
        <f t="shared" si="36"/>
        <v>20</v>
      </c>
      <c r="P102" s="23" t="str">
        <f t="shared" si="37"/>
        <v/>
      </c>
      <c r="Q102" s="23" t="str">
        <f t="shared" si="38"/>
        <v>一级,优</v>
      </c>
      <c r="R102" s="28">
        <f t="shared" si="27"/>
        <v>60</v>
      </c>
      <c r="S102" s="28">
        <f t="shared" si="42"/>
        <v>20.9912947937796</v>
      </c>
      <c r="T102" s="28">
        <f t="shared" si="43"/>
        <v>39.0087052062204</v>
      </c>
      <c r="U102" s="29" t="b">
        <f t="shared" si="28"/>
        <v>0</v>
      </c>
      <c r="V102" s="28">
        <f t="shared" si="39"/>
        <v>59.6666666666667</v>
      </c>
      <c r="W102" s="29">
        <f t="shared" si="40"/>
        <v>0</v>
      </c>
      <c r="X102" s="29" t="b">
        <f t="shared" si="29"/>
        <v>0</v>
      </c>
      <c r="Y102" s="28">
        <f t="shared" si="41"/>
        <v>32.8166666666667</v>
      </c>
    </row>
    <row r="103" s="1" customFormat="1" spans="1:25">
      <c r="A103" s="14" t="s">
        <v>42</v>
      </c>
      <c r="B103" s="15" t="s">
        <v>142</v>
      </c>
      <c r="C103" s="16">
        <v>6</v>
      </c>
      <c r="D103" s="16">
        <v>6</v>
      </c>
      <c r="E103" s="16">
        <v>0.5</v>
      </c>
      <c r="F103" s="16">
        <v>62</v>
      </c>
      <c r="G103" s="16">
        <v>19</v>
      </c>
      <c r="H103" s="16">
        <v>12</v>
      </c>
      <c r="I103" s="22">
        <f t="shared" si="30"/>
        <v>2</v>
      </c>
      <c r="J103" s="22">
        <f t="shared" si="31"/>
        <v>3</v>
      </c>
      <c r="K103" s="22">
        <f t="shared" si="32"/>
        <v>5</v>
      </c>
      <c r="L103" s="22">
        <f t="shared" si="33"/>
        <v>20</v>
      </c>
      <c r="M103" s="22">
        <f t="shared" si="34"/>
        <v>19</v>
      </c>
      <c r="N103" s="22">
        <f t="shared" si="35"/>
        <v>18</v>
      </c>
      <c r="O103" s="22">
        <f t="shared" si="36"/>
        <v>20</v>
      </c>
      <c r="P103" s="23" t="str">
        <f t="shared" si="37"/>
        <v/>
      </c>
      <c r="Q103" s="23" t="str">
        <f t="shared" si="38"/>
        <v>一级,优</v>
      </c>
      <c r="R103" s="28">
        <f t="shared" si="27"/>
        <v>63.1578947368421</v>
      </c>
      <c r="S103" s="28">
        <f t="shared" si="42"/>
        <v>24.2671568627451</v>
      </c>
      <c r="T103" s="28">
        <f t="shared" si="43"/>
        <v>38.890737874097</v>
      </c>
      <c r="U103" s="29" t="b">
        <f t="shared" si="28"/>
        <v>0</v>
      </c>
      <c r="V103" s="28">
        <f t="shared" si="39"/>
        <v>47</v>
      </c>
      <c r="W103" s="29">
        <f t="shared" si="40"/>
        <v>0</v>
      </c>
      <c r="X103" s="29" t="b">
        <f t="shared" si="29"/>
        <v>0</v>
      </c>
      <c r="Y103" s="28">
        <f t="shared" si="41"/>
        <v>25.85</v>
      </c>
    </row>
    <row r="104" s="1" customFormat="1" spans="1:25">
      <c r="A104" s="14" t="s">
        <v>42</v>
      </c>
      <c r="B104" s="15" t="s">
        <v>143</v>
      </c>
      <c r="C104" s="16">
        <v>6</v>
      </c>
      <c r="D104" s="16">
        <v>5</v>
      </c>
      <c r="E104" s="16">
        <v>0.5</v>
      </c>
      <c r="F104" s="16">
        <v>61</v>
      </c>
      <c r="G104" s="16">
        <v>22</v>
      </c>
      <c r="H104" s="16">
        <v>13</v>
      </c>
      <c r="I104" s="22">
        <f t="shared" si="30"/>
        <v>2</v>
      </c>
      <c r="J104" s="22">
        <f t="shared" si="31"/>
        <v>3</v>
      </c>
      <c r="K104" s="22">
        <f t="shared" si="32"/>
        <v>5</v>
      </c>
      <c r="L104" s="22">
        <f t="shared" si="33"/>
        <v>20</v>
      </c>
      <c r="M104" s="22">
        <f t="shared" si="34"/>
        <v>22</v>
      </c>
      <c r="N104" s="22">
        <f t="shared" si="35"/>
        <v>19</v>
      </c>
      <c r="O104" s="22">
        <f t="shared" si="36"/>
        <v>22</v>
      </c>
      <c r="P104" s="23" t="str">
        <f t="shared" si="37"/>
        <v/>
      </c>
      <c r="Q104" s="23" t="str">
        <f t="shared" si="38"/>
        <v>一级,优</v>
      </c>
      <c r="R104" s="28">
        <f t="shared" si="27"/>
        <v>59.0909090909091</v>
      </c>
      <c r="S104" s="28">
        <f t="shared" si="42"/>
        <v>26.4747592019264</v>
      </c>
      <c r="T104" s="28">
        <f t="shared" si="43"/>
        <v>32.6161498889827</v>
      </c>
      <c r="U104" s="29" t="b">
        <f t="shared" si="28"/>
        <v>0</v>
      </c>
      <c r="V104" s="28">
        <f t="shared" si="39"/>
        <v>43.3333333333333</v>
      </c>
      <c r="W104" s="29">
        <f t="shared" si="40"/>
        <v>0</v>
      </c>
      <c r="X104" s="29" t="b">
        <f t="shared" si="29"/>
        <v>0</v>
      </c>
      <c r="Y104" s="28">
        <f t="shared" si="41"/>
        <v>23.8333333333333</v>
      </c>
    </row>
    <row r="105" spans="1:25">
      <c r="A105" s="14" t="s">
        <v>42</v>
      </c>
      <c r="B105" s="15" t="s">
        <v>144</v>
      </c>
      <c r="C105" s="16">
        <v>6</v>
      </c>
      <c r="D105" s="16">
        <v>7</v>
      </c>
      <c r="E105" s="16">
        <v>0.5</v>
      </c>
      <c r="F105" s="16">
        <v>51</v>
      </c>
      <c r="G105" s="16">
        <v>20</v>
      </c>
      <c r="H105" s="16">
        <v>14</v>
      </c>
      <c r="I105" s="22">
        <f t="shared" si="30"/>
        <v>2</v>
      </c>
      <c r="J105" s="22">
        <f t="shared" si="31"/>
        <v>4</v>
      </c>
      <c r="K105" s="22">
        <f t="shared" si="32"/>
        <v>5</v>
      </c>
      <c r="L105" s="22">
        <f t="shared" si="33"/>
        <v>16</v>
      </c>
      <c r="M105" s="22">
        <f t="shared" si="34"/>
        <v>20</v>
      </c>
      <c r="N105" s="22">
        <f t="shared" si="35"/>
        <v>20</v>
      </c>
      <c r="O105" s="22">
        <f t="shared" si="36"/>
        <v>20</v>
      </c>
      <c r="P105" s="23" t="str">
        <f t="shared" si="37"/>
        <v/>
      </c>
      <c r="Q105" s="23" t="str">
        <f t="shared" si="38"/>
        <v>一级,优</v>
      </c>
      <c r="R105" s="28">
        <f t="shared" si="27"/>
        <v>70</v>
      </c>
      <c r="S105" s="28">
        <f t="shared" si="42"/>
        <v>28.0656682928355</v>
      </c>
      <c r="T105" s="28">
        <f t="shared" si="43"/>
        <v>41.9343317071645</v>
      </c>
      <c r="U105" s="29" t="b">
        <f t="shared" si="28"/>
        <v>0</v>
      </c>
      <c r="V105" s="28">
        <f t="shared" si="39"/>
        <v>42.3333333333333</v>
      </c>
      <c r="W105" s="29">
        <f t="shared" si="40"/>
        <v>0</v>
      </c>
      <c r="X105" s="29" t="b">
        <f t="shared" si="29"/>
        <v>0</v>
      </c>
      <c r="Y105" s="28">
        <f t="shared" si="41"/>
        <v>23.2833333333333</v>
      </c>
    </row>
    <row r="106" spans="1:25">
      <c r="A106" s="14" t="s">
        <v>42</v>
      </c>
      <c r="B106" s="15" t="s">
        <v>145</v>
      </c>
      <c r="C106" s="16">
        <v>6</v>
      </c>
      <c r="D106" s="16">
        <v>29</v>
      </c>
      <c r="E106" s="16">
        <v>0.5</v>
      </c>
      <c r="F106" s="16">
        <v>18</v>
      </c>
      <c r="G106" s="16">
        <v>28</v>
      </c>
      <c r="H106" s="16">
        <v>13</v>
      </c>
      <c r="I106" s="22">
        <f t="shared" si="30"/>
        <v>2</v>
      </c>
      <c r="J106" s="22">
        <f t="shared" si="31"/>
        <v>15</v>
      </c>
      <c r="K106" s="22">
        <f t="shared" si="32"/>
        <v>5</v>
      </c>
      <c r="L106" s="22">
        <f t="shared" si="33"/>
        <v>6</v>
      </c>
      <c r="M106" s="22">
        <f t="shared" si="34"/>
        <v>28</v>
      </c>
      <c r="N106" s="22">
        <f t="shared" si="35"/>
        <v>19</v>
      </c>
      <c r="O106" s="22">
        <f t="shared" si="36"/>
        <v>28</v>
      </c>
      <c r="P106" s="23" t="str">
        <f t="shared" si="37"/>
        <v/>
      </c>
      <c r="Q106" s="23" t="str">
        <f t="shared" si="38"/>
        <v>一级,优</v>
      </c>
      <c r="R106" s="28">
        <f t="shared" si="27"/>
        <v>46.4285714285714</v>
      </c>
      <c r="S106" s="28">
        <f t="shared" si="42"/>
        <v>30.2323349595021</v>
      </c>
      <c r="T106" s="28">
        <f t="shared" si="43"/>
        <v>16.1962364690693</v>
      </c>
      <c r="U106" s="29" t="b">
        <f t="shared" si="28"/>
        <v>0</v>
      </c>
      <c r="V106" s="28">
        <f t="shared" si="39"/>
        <v>40.6666666666667</v>
      </c>
      <c r="W106" s="29">
        <f t="shared" si="40"/>
        <v>0</v>
      </c>
      <c r="X106" s="29" t="b">
        <f t="shared" si="29"/>
        <v>0</v>
      </c>
      <c r="Y106" s="28">
        <f t="shared" si="41"/>
        <v>22.3666666666667</v>
      </c>
    </row>
    <row r="107" spans="1:25">
      <c r="A107" s="14" t="s">
        <v>42</v>
      </c>
      <c r="B107" s="15" t="s">
        <v>146</v>
      </c>
      <c r="C107" s="16">
        <v>6</v>
      </c>
      <c r="D107" s="16">
        <v>19</v>
      </c>
      <c r="E107" s="16">
        <v>0.5</v>
      </c>
      <c r="F107" s="16">
        <v>29</v>
      </c>
      <c r="G107" s="16">
        <v>34</v>
      </c>
      <c r="H107" s="16">
        <v>14</v>
      </c>
      <c r="I107" s="22">
        <f t="shared" si="30"/>
        <v>2</v>
      </c>
      <c r="J107" s="22">
        <f t="shared" si="31"/>
        <v>10</v>
      </c>
      <c r="K107" s="22">
        <f t="shared" si="32"/>
        <v>5</v>
      </c>
      <c r="L107" s="22">
        <f t="shared" si="33"/>
        <v>10</v>
      </c>
      <c r="M107" s="22">
        <f t="shared" si="34"/>
        <v>34</v>
      </c>
      <c r="N107" s="22">
        <f t="shared" si="35"/>
        <v>20</v>
      </c>
      <c r="O107" s="22">
        <f t="shared" si="36"/>
        <v>34</v>
      </c>
      <c r="P107" s="23" t="str">
        <f t="shared" si="37"/>
        <v/>
      </c>
      <c r="Q107" s="23" t="str">
        <f t="shared" si="38"/>
        <v>一级,优</v>
      </c>
      <c r="R107" s="28">
        <f t="shared" si="27"/>
        <v>41.1764705882353</v>
      </c>
      <c r="S107" s="28">
        <f t="shared" si="42"/>
        <v>30.2819381341053</v>
      </c>
      <c r="T107" s="28">
        <f t="shared" si="43"/>
        <v>10.89453245413</v>
      </c>
      <c r="U107" s="29" t="b">
        <f t="shared" si="28"/>
        <v>0</v>
      </c>
      <c r="V107" s="28">
        <f t="shared" si="39"/>
        <v>42</v>
      </c>
      <c r="W107" s="29">
        <f t="shared" si="40"/>
        <v>0</v>
      </c>
      <c r="X107" s="29" t="b">
        <f t="shared" si="29"/>
        <v>0</v>
      </c>
      <c r="Y107" s="28">
        <f t="shared" si="41"/>
        <v>23.1</v>
      </c>
    </row>
    <row r="108" spans="1:25">
      <c r="A108" s="14" t="s">
        <v>42</v>
      </c>
      <c r="B108" s="15" t="s">
        <v>147</v>
      </c>
      <c r="C108" s="16">
        <v>6</v>
      </c>
      <c r="D108" s="16">
        <v>16</v>
      </c>
      <c r="E108" s="16">
        <v>0.5</v>
      </c>
      <c r="F108" s="16">
        <v>37</v>
      </c>
      <c r="G108" s="16">
        <v>26</v>
      </c>
      <c r="H108" s="16">
        <v>15</v>
      </c>
      <c r="I108" s="22">
        <f t="shared" si="30"/>
        <v>2</v>
      </c>
      <c r="J108" s="22">
        <f t="shared" si="31"/>
        <v>8</v>
      </c>
      <c r="K108" s="22">
        <f t="shared" si="32"/>
        <v>5</v>
      </c>
      <c r="L108" s="22">
        <f t="shared" si="33"/>
        <v>12</v>
      </c>
      <c r="M108" s="22">
        <f t="shared" si="34"/>
        <v>26</v>
      </c>
      <c r="N108" s="22">
        <f t="shared" si="35"/>
        <v>22</v>
      </c>
      <c r="O108" s="22">
        <f t="shared" si="36"/>
        <v>26</v>
      </c>
      <c r="P108" s="23" t="str">
        <f t="shared" si="37"/>
        <v/>
      </c>
      <c r="Q108" s="23" t="str">
        <f t="shared" si="38"/>
        <v>一级,优</v>
      </c>
      <c r="R108" s="28">
        <f t="shared" si="27"/>
        <v>57.6923076923077</v>
      </c>
      <c r="S108" s="28">
        <f t="shared" si="42"/>
        <v>28.3211538203798</v>
      </c>
      <c r="T108" s="28">
        <f t="shared" si="43"/>
        <v>29.3711538719279</v>
      </c>
      <c r="U108" s="29" t="b">
        <f t="shared" si="28"/>
        <v>0</v>
      </c>
      <c r="V108" s="28">
        <f t="shared" si="39"/>
        <v>47.6666666666667</v>
      </c>
      <c r="W108" s="29">
        <f t="shared" si="40"/>
        <v>0</v>
      </c>
      <c r="X108" s="29" t="b">
        <f t="shared" si="29"/>
        <v>0</v>
      </c>
      <c r="Y108" s="28">
        <f t="shared" si="41"/>
        <v>26.2166666666667</v>
      </c>
    </row>
    <row r="109" spans="1:25">
      <c r="A109" s="14" t="s">
        <v>42</v>
      </c>
      <c r="B109" s="15" t="s">
        <v>148</v>
      </c>
      <c r="C109" s="16">
        <v>7</v>
      </c>
      <c r="D109" s="16">
        <v>21</v>
      </c>
      <c r="E109" s="16">
        <v>0.5</v>
      </c>
      <c r="F109" s="16">
        <v>34</v>
      </c>
      <c r="G109" s="16">
        <v>26</v>
      </c>
      <c r="H109" s="16">
        <v>16</v>
      </c>
      <c r="I109" s="22">
        <f t="shared" si="30"/>
        <v>3</v>
      </c>
      <c r="J109" s="22">
        <f t="shared" si="31"/>
        <v>11</v>
      </c>
      <c r="K109" s="22">
        <f t="shared" si="32"/>
        <v>5</v>
      </c>
      <c r="L109" s="22">
        <f t="shared" si="33"/>
        <v>11</v>
      </c>
      <c r="M109" s="22">
        <f t="shared" si="34"/>
        <v>26</v>
      </c>
      <c r="N109" s="22">
        <f t="shared" si="35"/>
        <v>23</v>
      </c>
      <c r="O109" s="22">
        <f t="shared" si="36"/>
        <v>26</v>
      </c>
      <c r="P109" s="23" t="str">
        <f t="shared" si="37"/>
        <v/>
      </c>
      <c r="Q109" s="23" t="str">
        <f t="shared" si="38"/>
        <v>一级,优</v>
      </c>
      <c r="R109" s="28">
        <f t="shared" si="27"/>
        <v>61.5384615384615</v>
      </c>
      <c r="S109" s="28">
        <f t="shared" si="42"/>
        <v>28.1288461280721</v>
      </c>
      <c r="T109" s="28">
        <f t="shared" si="43"/>
        <v>33.4096154103894</v>
      </c>
      <c r="U109" s="29" t="b">
        <f t="shared" si="28"/>
        <v>0</v>
      </c>
      <c r="V109" s="28">
        <f t="shared" si="39"/>
        <v>49.6666666666667</v>
      </c>
      <c r="W109" s="29">
        <f t="shared" si="40"/>
        <v>0</v>
      </c>
      <c r="X109" s="29" t="b">
        <f t="shared" si="29"/>
        <v>0</v>
      </c>
      <c r="Y109" s="28">
        <f t="shared" si="41"/>
        <v>27.3166666666667</v>
      </c>
    </row>
    <row r="110" spans="1:25">
      <c r="A110" s="14" t="s">
        <v>42</v>
      </c>
      <c r="B110" s="15" t="s">
        <v>149</v>
      </c>
      <c r="C110" s="16">
        <v>7</v>
      </c>
      <c r="D110" s="16">
        <v>14</v>
      </c>
      <c r="E110" s="16">
        <v>0.5</v>
      </c>
      <c r="F110" s="16">
        <v>45</v>
      </c>
      <c r="G110" s="16">
        <v>30</v>
      </c>
      <c r="H110" s="16">
        <v>16</v>
      </c>
      <c r="I110" s="22">
        <f t="shared" si="30"/>
        <v>3</v>
      </c>
      <c r="J110" s="22">
        <f t="shared" si="31"/>
        <v>7</v>
      </c>
      <c r="K110" s="22">
        <f t="shared" si="32"/>
        <v>5</v>
      </c>
      <c r="L110" s="22">
        <f t="shared" si="33"/>
        <v>15</v>
      </c>
      <c r="M110" s="22">
        <f t="shared" si="34"/>
        <v>30</v>
      </c>
      <c r="N110" s="22">
        <f t="shared" si="35"/>
        <v>23</v>
      </c>
      <c r="O110" s="22">
        <f t="shared" si="36"/>
        <v>30</v>
      </c>
      <c r="P110" s="23" t="str">
        <f t="shared" si="37"/>
        <v/>
      </c>
      <c r="Q110" s="23" t="str">
        <f t="shared" si="38"/>
        <v>一级,优</v>
      </c>
      <c r="R110" s="28">
        <f t="shared" si="27"/>
        <v>53.3333333333333</v>
      </c>
      <c r="S110" s="28">
        <f t="shared" si="42"/>
        <v>27.9938933615404</v>
      </c>
      <c r="T110" s="28">
        <f t="shared" si="43"/>
        <v>25.3394399717929</v>
      </c>
      <c r="U110" s="29" t="b">
        <f t="shared" si="28"/>
        <v>0</v>
      </c>
      <c r="V110" s="28">
        <f t="shared" si="39"/>
        <v>52</v>
      </c>
      <c r="W110" s="29">
        <f t="shared" si="40"/>
        <v>0</v>
      </c>
      <c r="X110" s="29" t="b">
        <f t="shared" si="29"/>
        <v>0</v>
      </c>
      <c r="Y110" s="28">
        <f t="shared" si="41"/>
        <v>28.6</v>
      </c>
    </row>
    <row r="111" spans="1:25">
      <c r="A111" s="14" t="s">
        <v>42</v>
      </c>
      <c r="B111" s="15" t="s">
        <v>150</v>
      </c>
      <c r="C111" s="16">
        <v>9</v>
      </c>
      <c r="D111" s="16">
        <v>11</v>
      </c>
      <c r="E111" s="16">
        <v>0.6</v>
      </c>
      <c r="F111" s="16">
        <v>53</v>
      </c>
      <c r="G111" s="16">
        <v>31</v>
      </c>
      <c r="H111" s="16">
        <v>18</v>
      </c>
      <c r="I111" s="22">
        <f t="shared" si="30"/>
        <v>3</v>
      </c>
      <c r="J111" s="22">
        <f t="shared" si="31"/>
        <v>6</v>
      </c>
      <c r="K111" s="22">
        <f t="shared" si="32"/>
        <v>6</v>
      </c>
      <c r="L111" s="22">
        <f t="shared" si="33"/>
        <v>17</v>
      </c>
      <c r="M111" s="22">
        <f t="shared" si="34"/>
        <v>31</v>
      </c>
      <c r="N111" s="22">
        <f t="shared" si="35"/>
        <v>26</v>
      </c>
      <c r="O111" s="22">
        <f t="shared" si="36"/>
        <v>31</v>
      </c>
      <c r="P111" s="23" t="str">
        <f t="shared" si="37"/>
        <v/>
      </c>
      <c r="Q111" s="23" t="str">
        <f t="shared" si="38"/>
        <v>一级,优</v>
      </c>
      <c r="R111" s="28">
        <f t="shared" si="27"/>
        <v>58.0645161290323</v>
      </c>
      <c r="S111" s="28">
        <f t="shared" si="42"/>
        <v>27.5140953817424</v>
      </c>
      <c r="T111" s="28">
        <f t="shared" si="43"/>
        <v>30.5504207472898</v>
      </c>
      <c r="U111" s="29" t="b">
        <f t="shared" si="28"/>
        <v>0</v>
      </c>
      <c r="V111" s="28">
        <f t="shared" si="39"/>
        <v>54.6666666666667</v>
      </c>
      <c r="W111" s="29">
        <f t="shared" si="40"/>
        <v>0</v>
      </c>
      <c r="X111" s="29" t="b">
        <f t="shared" si="29"/>
        <v>0</v>
      </c>
      <c r="Y111" s="28">
        <f t="shared" si="41"/>
        <v>30.0666666666667</v>
      </c>
    </row>
    <row r="112" spans="1:25">
      <c r="A112" s="14" t="s">
        <v>42</v>
      </c>
      <c r="B112" s="15" t="s">
        <v>151</v>
      </c>
      <c r="C112" s="16">
        <v>14</v>
      </c>
      <c r="D112" s="16">
        <v>13</v>
      </c>
      <c r="E112" s="16">
        <v>0.7</v>
      </c>
      <c r="F112" s="16">
        <v>56</v>
      </c>
      <c r="G112" s="16">
        <v>37</v>
      </c>
      <c r="H112" s="16">
        <v>20</v>
      </c>
      <c r="I112" s="22">
        <f t="shared" si="30"/>
        <v>5</v>
      </c>
      <c r="J112" s="22">
        <f t="shared" si="31"/>
        <v>7</v>
      </c>
      <c r="K112" s="22">
        <f t="shared" si="32"/>
        <v>7</v>
      </c>
      <c r="L112" s="22">
        <f t="shared" si="33"/>
        <v>18</v>
      </c>
      <c r="M112" s="22">
        <f t="shared" si="34"/>
        <v>37</v>
      </c>
      <c r="N112" s="22">
        <f t="shared" si="35"/>
        <v>29</v>
      </c>
      <c r="O112" s="22">
        <f t="shared" si="36"/>
        <v>37</v>
      </c>
      <c r="P112" s="23" t="str">
        <f t="shared" si="37"/>
        <v/>
      </c>
      <c r="Q112" s="23" t="str">
        <f t="shared" si="38"/>
        <v>一级,优</v>
      </c>
      <c r="R112" s="28">
        <f t="shared" si="27"/>
        <v>54.0540540540541</v>
      </c>
      <c r="S112" s="28">
        <f t="shared" si="42"/>
        <v>26.5194717258285</v>
      </c>
      <c r="T112" s="28">
        <f t="shared" si="43"/>
        <v>27.5345823282256</v>
      </c>
      <c r="U112" s="29" t="b">
        <f t="shared" si="28"/>
        <v>0</v>
      </c>
      <c r="V112" s="28">
        <f t="shared" si="39"/>
        <v>58.3333333333333</v>
      </c>
      <c r="W112" s="29">
        <f t="shared" si="40"/>
        <v>0</v>
      </c>
      <c r="X112" s="29" t="b">
        <f t="shared" si="29"/>
        <v>0</v>
      </c>
      <c r="Y112" s="28">
        <f t="shared" si="41"/>
        <v>32.0833333333333</v>
      </c>
    </row>
    <row r="113" spans="1:25">
      <c r="A113" s="14" t="s">
        <v>42</v>
      </c>
      <c r="B113" s="15" t="s">
        <v>152</v>
      </c>
      <c r="C113" s="16">
        <v>12</v>
      </c>
      <c r="D113" s="16">
        <v>12</v>
      </c>
      <c r="E113" s="16">
        <v>0.7</v>
      </c>
      <c r="F113" s="16">
        <v>65</v>
      </c>
      <c r="G113" s="16">
        <v>34</v>
      </c>
      <c r="H113" s="16">
        <v>17</v>
      </c>
      <c r="I113" s="22">
        <f t="shared" si="30"/>
        <v>4</v>
      </c>
      <c r="J113" s="22">
        <f t="shared" si="31"/>
        <v>6</v>
      </c>
      <c r="K113" s="22">
        <f t="shared" si="32"/>
        <v>7</v>
      </c>
      <c r="L113" s="22">
        <f t="shared" si="33"/>
        <v>21</v>
      </c>
      <c r="M113" s="22">
        <f t="shared" si="34"/>
        <v>34</v>
      </c>
      <c r="N113" s="22">
        <f t="shared" si="35"/>
        <v>25</v>
      </c>
      <c r="O113" s="22">
        <f t="shared" si="36"/>
        <v>34</v>
      </c>
      <c r="P113" s="23" t="str">
        <f t="shared" si="37"/>
        <v/>
      </c>
      <c r="Q113" s="23" t="str">
        <f t="shared" si="38"/>
        <v>一级,优</v>
      </c>
      <c r="R113" s="28">
        <f t="shared" si="27"/>
        <v>50</v>
      </c>
      <c r="S113" s="28">
        <f t="shared" si="42"/>
        <v>27.1549286112854</v>
      </c>
      <c r="T113" s="28">
        <f t="shared" si="43"/>
        <v>22.8450713887146</v>
      </c>
      <c r="U113" s="29" t="b">
        <f t="shared" si="28"/>
        <v>0</v>
      </c>
      <c r="V113" s="28">
        <f t="shared" si="39"/>
        <v>61.3333333333333</v>
      </c>
      <c r="W113" s="29">
        <f t="shared" si="40"/>
        <v>0</v>
      </c>
      <c r="X113" s="29" t="b">
        <f t="shared" si="29"/>
        <v>0</v>
      </c>
      <c r="Y113" s="28">
        <f t="shared" si="41"/>
        <v>33.7333333333333</v>
      </c>
    </row>
    <row r="114" spans="1:25">
      <c r="A114" s="14" t="s">
        <v>42</v>
      </c>
      <c r="B114" s="15" t="s">
        <v>153</v>
      </c>
      <c r="C114" s="16">
        <v>9</v>
      </c>
      <c r="D114" s="16">
        <v>9</v>
      </c>
      <c r="E114" s="16">
        <v>0.6</v>
      </c>
      <c r="F114" s="16">
        <v>72</v>
      </c>
      <c r="G114" s="16">
        <v>24</v>
      </c>
      <c r="H114" s="16">
        <v>16</v>
      </c>
      <c r="I114" s="22">
        <f t="shared" si="30"/>
        <v>3</v>
      </c>
      <c r="J114" s="22">
        <f t="shared" si="31"/>
        <v>5</v>
      </c>
      <c r="K114" s="22">
        <f t="shared" si="32"/>
        <v>6</v>
      </c>
      <c r="L114" s="22">
        <f t="shared" si="33"/>
        <v>23</v>
      </c>
      <c r="M114" s="22">
        <f t="shared" si="34"/>
        <v>24</v>
      </c>
      <c r="N114" s="22">
        <f t="shared" si="35"/>
        <v>23</v>
      </c>
      <c r="O114" s="22">
        <f t="shared" si="36"/>
        <v>24</v>
      </c>
      <c r="P114" s="23" t="str">
        <f t="shared" si="37"/>
        <v/>
      </c>
      <c r="Q114" s="23" t="str">
        <f t="shared" si="38"/>
        <v>一级,优</v>
      </c>
      <c r="R114" s="28">
        <f t="shared" si="27"/>
        <v>66.6666666666667</v>
      </c>
      <c r="S114" s="28">
        <f t="shared" si="42"/>
        <v>27.8902227289324</v>
      </c>
      <c r="T114" s="28">
        <f t="shared" si="43"/>
        <v>38.7764439377343</v>
      </c>
      <c r="U114" s="29" t="b">
        <f t="shared" si="28"/>
        <v>0</v>
      </c>
      <c r="V114" s="28">
        <f t="shared" si="39"/>
        <v>61.3333333333333</v>
      </c>
      <c r="W114" s="29">
        <f t="shared" si="40"/>
        <v>0</v>
      </c>
      <c r="X114" s="29" t="b">
        <f t="shared" si="29"/>
        <v>0</v>
      </c>
      <c r="Y114" s="28">
        <f t="shared" si="41"/>
        <v>33.7333333333333</v>
      </c>
    </row>
    <row r="115" spans="1:25">
      <c r="A115" s="14" t="s">
        <v>42</v>
      </c>
      <c r="B115" s="15" t="s">
        <v>154</v>
      </c>
      <c r="C115" s="16">
        <v>8</v>
      </c>
      <c r="D115" s="16">
        <v>11</v>
      </c>
      <c r="E115" s="16">
        <v>0.6</v>
      </c>
      <c r="F115" s="16">
        <v>73</v>
      </c>
      <c r="G115" s="16">
        <v>29</v>
      </c>
      <c r="H115" s="16">
        <v>16</v>
      </c>
      <c r="I115" s="22">
        <f t="shared" si="30"/>
        <v>3</v>
      </c>
      <c r="J115" s="22">
        <f t="shared" si="31"/>
        <v>6</v>
      </c>
      <c r="K115" s="22">
        <f t="shared" si="32"/>
        <v>6</v>
      </c>
      <c r="L115" s="22">
        <f t="shared" si="33"/>
        <v>23</v>
      </c>
      <c r="M115" s="22">
        <f t="shared" si="34"/>
        <v>29</v>
      </c>
      <c r="N115" s="22">
        <f t="shared" si="35"/>
        <v>23</v>
      </c>
      <c r="O115" s="22">
        <f t="shared" si="36"/>
        <v>29</v>
      </c>
      <c r="P115" s="23" t="str">
        <f t="shared" si="37"/>
        <v/>
      </c>
      <c r="Q115" s="23" t="str">
        <f t="shared" si="38"/>
        <v>一级,优</v>
      </c>
      <c r="R115" s="28">
        <f t="shared" si="27"/>
        <v>55.1724137931034</v>
      </c>
      <c r="S115" s="28">
        <f t="shared" si="42"/>
        <v>28.6380859767957</v>
      </c>
      <c r="T115" s="28">
        <f t="shared" si="43"/>
        <v>26.5343278163078</v>
      </c>
      <c r="U115" s="29" t="b">
        <f t="shared" si="28"/>
        <v>0</v>
      </c>
      <c r="V115" s="28">
        <f t="shared" si="39"/>
        <v>60.6666666666667</v>
      </c>
      <c r="W115" s="29">
        <f t="shared" si="40"/>
        <v>0</v>
      </c>
      <c r="X115" s="29" t="b">
        <f t="shared" si="29"/>
        <v>0</v>
      </c>
      <c r="Y115" s="28">
        <f t="shared" si="41"/>
        <v>33.3666666666667</v>
      </c>
    </row>
    <row r="116" spans="1:25">
      <c r="A116" s="14" t="s">
        <v>42</v>
      </c>
      <c r="B116" s="15" t="s">
        <v>155</v>
      </c>
      <c r="C116" s="16">
        <v>8</v>
      </c>
      <c r="D116" s="16">
        <v>14</v>
      </c>
      <c r="E116" s="16">
        <v>0.6</v>
      </c>
      <c r="F116" s="16">
        <v>73</v>
      </c>
      <c r="G116" s="16">
        <v>35</v>
      </c>
      <c r="H116" s="16">
        <v>16</v>
      </c>
      <c r="I116" s="22">
        <f t="shared" si="30"/>
        <v>3</v>
      </c>
      <c r="J116" s="22">
        <f t="shared" si="31"/>
        <v>7</v>
      </c>
      <c r="K116" s="22">
        <f t="shared" si="32"/>
        <v>6</v>
      </c>
      <c r="L116" s="22">
        <f t="shared" si="33"/>
        <v>23</v>
      </c>
      <c r="M116" s="22">
        <f t="shared" si="34"/>
        <v>35</v>
      </c>
      <c r="N116" s="22">
        <f t="shared" si="35"/>
        <v>23</v>
      </c>
      <c r="O116" s="22">
        <f t="shared" si="36"/>
        <v>35</v>
      </c>
      <c r="P116" s="23" t="str">
        <f t="shared" si="37"/>
        <v/>
      </c>
      <c r="Q116" s="23" t="str">
        <f t="shared" si="38"/>
        <v>一级,优</v>
      </c>
      <c r="R116" s="28">
        <f t="shared" si="27"/>
        <v>45.7142857142857</v>
      </c>
      <c r="S116" s="28">
        <f t="shared" si="42"/>
        <v>28.1075819980158</v>
      </c>
      <c r="T116" s="28">
        <f t="shared" si="43"/>
        <v>17.6067037162699</v>
      </c>
      <c r="U116" s="29" t="b">
        <f t="shared" si="28"/>
        <v>0</v>
      </c>
      <c r="V116" s="28">
        <f t="shared" si="39"/>
        <v>61.6666666666667</v>
      </c>
      <c r="W116" s="29">
        <f t="shared" si="40"/>
        <v>0</v>
      </c>
      <c r="X116" s="29" t="b">
        <f t="shared" si="29"/>
        <v>0</v>
      </c>
      <c r="Y116" s="28">
        <f t="shared" si="41"/>
        <v>33.9166666666667</v>
      </c>
    </row>
    <row r="117" s="1" customFormat="1" spans="1:25">
      <c r="A117" s="14" t="s">
        <v>42</v>
      </c>
      <c r="B117" s="15" t="s">
        <v>156</v>
      </c>
      <c r="C117" s="16">
        <v>8</v>
      </c>
      <c r="D117" s="16">
        <v>12</v>
      </c>
      <c r="E117" s="16">
        <v>0.6</v>
      </c>
      <c r="F117" s="16">
        <v>77</v>
      </c>
      <c r="G117" s="16">
        <v>39</v>
      </c>
      <c r="H117" s="16">
        <v>15</v>
      </c>
      <c r="I117" s="22">
        <f t="shared" si="30"/>
        <v>3</v>
      </c>
      <c r="J117" s="22">
        <f t="shared" si="31"/>
        <v>6</v>
      </c>
      <c r="K117" s="22">
        <f t="shared" si="32"/>
        <v>6</v>
      </c>
      <c r="L117" s="22">
        <f t="shared" si="33"/>
        <v>25</v>
      </c>
      <c r="M117" s="22">
        <f t="shared" si="34"/>
        <v>39</v>
      </c>
      <c r="N117" s="22">
        <f t="shared" si="35"/>
        <v>22</v>
      </c>
      <c r="O117" s="22">
        <f t="shared" si="36"/>
        <v>39</v>
      </c>
      <c r="P117" s="23" t="str">
        <f t="shared" si="37"/>
        <v/>
      </c>
      <c r="Q117" s="23" t="str">
        <f t="shared" si="38"/>
        <v>一级,优</v>
      </c>
      <c r="R117" s="28">
        <f t="shared" si="27"/>
        <v>38.4615384615385</v>
      </c>
      <c r="S117" s="28">
        <f t="shared" si="42"/>
        <v>27.4726613630952</v>
      </c>
      <c r="T117" s="28">
        <f t="shared" si="43"/>
        <v>10.9888770984433</v>
      </c>
      <c r="U117" s="29" t="b">
        <f t="shared" si="28"/>
        <v>0</v>
      </c>
      <c r="V117" s="28">
        <f t="shared" si="39"/>
        <v>63.3333333333333</v>
      </c>
      <c r="W117" s="29">
        <f t="shared" si="40"/>
        <v>0</v>
      </c>
      <c r="X117" s="29" t="b">
        <f t="shared" si="29"/>
        <v>0</v>
      </c>
      <c r="Y117" s="28">
        <f t="shared" si="41"/>
        <v>34.8333333333333</v>
      </c>
    </row>
    <row r="118" s="1" customFormat="1" spans="1:25">
      <c r="A118" s="14" t="s">
        <v>42</v>
      </c>
      <c r="B118" s="15" t="s">
        <v>157</v>
      </c>
      <c r="C118" s="16">
        <v>7</v>
      </c>
      <c r="D118" s="16">
        <v>20</v>
      </c>
      <c r="E118" s="16">
        <v>0.6</v>
      </c>
      <c r="F118" s="16">
        <v>62</v>
      </c>
      <c r="G118" s="16">
        <v>30</v>
      </c>
      <c r="H118" s="16">
        <v>15</v>
      </c>
      <c r="I118" s="22">
        <f t="shared" si="30"/>
        <v>3</v>
      </c>
      <c r="J118" s="22">
        <f t="shared" si="31"/>
        <v>10</v>
      </c>
      <c r="K118" s="22">
        <f t="shared" si="32"/>
        <v>6</v>
      </c>
      <c r="L118" s="22">
        <f t="shared" si="33"/>
        <v>20</v>
      </c>
      <c r="M118" s="22">
        <f t="shared" si="34"/>
        <v>30</v>
      </c>
      <c r="N118" s="22">
        <f t="shared" si="35"/>
        <v>22</v>
      </c>
      <c r="O118" s="22">
        <f t="shared" si="36"/>
        <v>30</v>
      </c>
      <c r="P118" s="23" t="str">
        <f t="shared" si="37"/>
        <v/>
      </c>
      <c r="Q118" s="23" t="str">
        <f t="shared" si="38"/>
        <v>一级,优</v>
      </c>
      <c r="R118" s="28">
        <f t="shared" si="27"/>
        <v>50</v>
      </c>
      <c r="S118" s="28">
        <f t="shared" si="42"/>
        <v>25.839079890804</v>
      </c>
      <c r="T118" s="28">
        <f t="shared" si="43"/>
        <v>24.160920109196</v>
      </c>
      <c r="U118" s="29" t="b">
        <f t="shared" si="28"/>
        <v>0</v>
      </c>
      <c r="V118" s="28">
        <f t="shared" si="39"/>
        <v>66</v>
      </c>
      <c r="W118" s="29">
        <f t="shared" si="40"/>
        <v>0</v>
      </c>
      <c r="X118" s="29" t="b">
        <f t="shared" si="29"/>
        <v>0</v>
      </c>
      <c r="Y118" s="28">
        <f t="shared" si="41"/>
        <v>36.3</v>
      </c>
    </row>
    <row r="119" s="1" customFormat="1" spans="1:25">
      <c r="A119" s="14" t="s">
        <v>42</v>
      </c>
      <c r="B119" s="15" t="s">
        <v>158</v>
      </c>
      <c r="C119" s="16">
        <v>8</v>
      </c>
      <c r="D119" s="16">
        <v>31</v>
      </c>
      <c r="E119" s="16">
        <v>0.7</v>
      </c>
      <c r="F119" s="16">
        <v>49</v>
      </c>
      <c r="G119" s="16">
        <v>49</v>
      </c>
      <c r="H119" s="16">
        <v>20</v>
      </c>
      <c r="I119" s="22">
        <f t="shared" si="30"/>
        <v>3</v>
      </c>
      <c r="J119" s="22">
        <f t="shared" si="31"/>
        <v>16</v>
      </c>
      <c r="K119" s="22">
        <f t="shared" si="32"/>
        <v>7</v>
      </c>
      <c r="L119" s="22">
        <f t="shared" si="33"/>
        <v>16</v>
      </c>
      <c r="M119" s="22">
        <f t="shared" si="34"/>
        <v>49</v>
      </c>
      <c r="N119" s="22">
        <f t="shared" si="35"/>
        <v>29</v>
      </c>
      <c r="O119" s="22">
        <f t="shared" si="36"/>
        <v>49</v>
      </c>
      <c r="P119" s="23" t="str">
        <f t="shared" si="37"/>
        <v/>
      </c>
      <c r="Q119" s="23" t="str">
        <f t="shared" si="38"/>
        <v>一级,优</v>
      </c>
      <c r="R119" s="28">
        <f t="shared" si="27"/>
        <v>40.8163265306122</v>
      </c>
      <c r="S119" s="28">
        <f t="shared" si="42"/>
        <v>25.5012420529662</v>
      </c>
      <c r="T119" s="28">
        <f t="shared" si="43"/>
        <v>15.3150844776461</v>
      </c>
      <c r="U119" s="29" t="b">
        <f t="shared" si="28"/>
        <v>0</v>
      </c>
      <c r="V119" s="28">
        <f t="shared" si="39"/>
        <v>63.6666666666667</v>
      </c>
      <c r="W119" s="29">
        <f t="shared" si="40"/>
        <v>0</v>
      </c>
      <c r="X119" s="29" t="b">
        <f t="shared" si="29"/>
        <v>0</v>
      </c>
      <c r="Y119" s="28">
        <f t="shared" si="41"/>
        <v>35.0166666666667</v>
      </c>
    </row>
    <row r="120" s="1" customFormat="1" spans="1:25">
      <c r="A120" s="14" t="s">
        <v>42</v>
      </c>
      <c r="B120" s="15" t="s">
        <v>159</v>
      </c>
      <c r="C120" s="16">
        <v>8</v>
      </c>
      <c r="D120" s="16">
        <v>40</v>
      </c>
      <c r="E120" s="16">
        <v>0.7</v>
      </c>
      <c r="F120" s="16">
        <v>37</v>
      </c>
      <c r="G120" s="16">
        <v>75</v>
      </c>
      <c r="H120" s="16">
        <v>30</v>
      </c>
      <c r="I120" s="22">
        <f t="shared" si="30"/>
        <v>3</v>
      </c>
      <c r="J120" s="22">
        <f t="shared" si="31"/>
        <v>20</v>
      </c>
      <c r="K120" s="22">
        <f t="shared" si="32"/>
        <v>7</v>
      </c>
      <c r="L120" s="22">
        <f t="shared" si="33"/>
        <v>12</v>
      </c>
      <c r="M120" s="22">
        <f t="shared" si="34"/>
        <v>63</v>
      </c>
      <c r="N120" s="22">
        <f t="shared" si="35"/>
        <v>43</v>
      </c>
      <c r="O120" s="22">
        <f t="shared" si="36"/>
        <v>63</v>
      </c>
      <c r="P120" s="23" t="str">
        <f t="shared" si="37"/>
        <v>PM10</v>
      </c>
      <c r="Q120" s="23" t="str">
        <f t="shared" si="38"/>
        <v>二级，良</v>
      </c>
      <c r="R120" s="28">
        <f t="shared" si="27"/>
        <v>40</v>
      </c>
      <c r="S120" s="28">
        <f t="shared" si="42"/>
        <v>24.7359359305172</v>
      </c>
      <c r="T120" s="28">
        <f t="shared" si="43"/>
        <v>15.2640640694828</v>
      </c>
      <c r="U120" s="29" t="b">
        <f t="shared" si="28"/>
        <v>0</v>
      </c>
      <c r="V120" s="28">
        <f t="shared" si="39"/>
        <v>68.6666666666667</v>
      </c>
      <c r="W120" s="29">
        <f t="shared" si="40"/>
        <v>1</v>
      </c>
      <c r="X120" s="29" t="b">
        <f t="shared" si="29"/>
        <v>0</v>
      </c>
      <c r="Y120" s="28">
        <f t="shared" si="41"/>
        <v>37.7666666666667</v>
      </c>
    </row>
    <row r="121" s="1" customFormat="1" spans="1:25">
      <c r="A121" s="14" t="s">
        <v>42</v>
      </c>
      <c r="B121" s="15" t="s">
        <v>160</v>
      </c>
      <c r="C121" s="16">
        <v>7</v>
      </c>
      <c r="D121" s="16">
        <v>46</v>
      </c>
      <c r="E121" s="16">
        <v>0.7</v>
      </c>
      <c r="F121" s="16">
        <v>22</v>
      </c>
      <c r="G121" s="16">
        <v>91</v>
      </c>
      <c r="H121" s="16">
        <v>35</v>
      </c>
      <c r="I121" s="22">
        <f t="shared" si="30"/>
        <v>3</v>
      </c>
      <c r="J121" s="22">
        <f t="shared" si="31"/>
        <v>23</v>
      </c>
      <c r="K121" s="22">
        <f t="shared" si="32"/>
        <v>7</v>
      </c>
      <c r="L121" s="22">
        <f t="shared" si="33"/>
        <v>7</v>
      </c>
      <c r="M121" s="22">
        <f t="shared" si="34"/>
        <v>71</v>
      </c>
      <c r="N121" s="22">
        <f t="shared" si="35"/>
        <v>50</v>
      </c>
      <c r="O121" s="22">
        <f t="shared" si="36"/>
        <v>71</v>
      </c>
      <c r="P121" s="23" t="str">
        <f t="shared" si="37"/>
        <v>PM10</v>
      </c>
      <c r="Q121" s="23" t="str">
        <f t="shared" si="38"/>
        <v>二级，良</v>
      </c>
      <c r="R121" s="28">
        <f t="shared" si="27"/>
        <v>38.4615384615385</v>
      </c>
      <c r="S121" s="28">
        <f t="shared" si="42"/>
        <v>22.513713708295</v>
      </c>
      <c r="T121" s="28">
        <f t="shared" si="43"/>
        <v>15.9478247532435</v>
      </c>
      <c r="U121" s="29" t="b">
        <f t="shared" si="28"/>
        <v>0</v>
      </c>
      <c r="V121" s="28">
        <f t="shared" si="39"/>
        <v>85.6666666666667</v>
      </c>
      <c r="W121" s="29">
        <f t="shared" si="40"/>
        <v>1</v>
      </c>
      <c r="X121" s="29" t="b">
        <f t="shared" si="29"/>
        <v>0</v>
      </c>
      <c r="Y121" s="28">
        <f t="shared" si="41"/>
        <v>47.1166666666667</v>
      </c>
    </row>
    <row r="122" s="1" customFormat="1" spans="1:25">
      <c r="A122" s="14" t="s">
        <v>42</v>
      </c>
      <c r="B122" s="15" t="s">
        <v>161</v>
      </c>
      <c r="C122" s="16">
        <v>8</v>
      </c>
      <c r="D122" s="16">
        <v>55</v>
      </c>
      <c r="E122" s="16">
        <v>0.8</v>
      </c>
      <c r="F122" s="16">
        <v>6</v>
      </c>
      <c r="G122" s="16">
        <v>118</v>
      </c>
      <c r="H122" s="16">
        <v>42</v>
      </c>
      <c r="I122" s="22">
        <f t="shared" si="30"/>
        <v>3</v>
      </c>
      <c r="J122" s="22">
        <f t="shared" si="31"/>
        <v>28</v>
      </c>
      <c r="K122" s="22">
        <f t="shared" si="32"/>
        <v>8</v>
      </c>
      <c r="L122" s="22">
        <f t="shared" si="33"/>
        <v>2</v>
      </c>
      <c r="M122" s="22">
        <f t="shared" si="34"/>
        <v>84</v>
      </c>
      <c r="N122" s="22">
        <f t="shared" si="35"/>
        <v>59</v>
      </c>
      <c r="O122" s="22">
        <f t="shared" si="36"/>
        <v>84</v>
      </c>
      <c r="P122" s="23" t="str">
        <f t="shared" si="37"/>
        <v>PM10</v>
      </c>
      <c r="Q122" s="23" t="str">
        <f t="shared" si="38"/>
        <v>二级，良</v>
      </c>
      <c r="R122" s="28">
        <f t="shared" si="27"/>
        <v>35.5932203389831</v>
      </c>
      <c r="S122" s="28">
        <f t="shared" si="42"/>
        <v>21.1211407639979</v>
      </c>
      <c r="T122" s="28">
        <f t="shared" si="43"/>
        <v>14.4720795749851</v>
      </c>
      <c r="U122" s="29" t="b">
        <f t="shared" si="28"/>
        <v>0</v>
      </c>
      <c r="V122" s="28">
        <f t="shared" si="39"/>
        <v>106.333333333333</v>
      </c>
      <c r="W122" s="29">
        <f t="shared" si="40"/>
        <v>1</v>
      </c>
      <c r="X122" s="29" t="b">
        <f t="shared" si="29"/>
        <v>0</v>
      </c>
      <c r="Y122" s="28">
        <f t="shared" si="41"/>
        <v>58.4833333333333</v>
      </c>
    </row>
    <row r="123" s="1" customFormat="1" spans="1:25">
      <c r="A123" s="14" t="s">
        <v>42</v>
      </c>
      <c r="B123" s="15" t="s">
        <v>162</v>
      </c>
      <c r="C123" s="16">
        <v>7</v>
      </c>
      <c r="D123" s="16">
        <v>50</v>
      </c>
      <c r="E123" s="16">
        <v>0.8</v>
      </c>
      <c r="F123" s="16">
        <v>5</v>
      </c>
      <c r="G123" s="16">
        <v>138</v>
      </c>
      <c r="H123" s="16">
        <v>40</v>
      </c>
      <c r="I123" s="22">
        <f t="shared" si="30"/>
        <v>3</v>
      </c>
      <c r="J123" s="22">
        <f t="shared" si="31"/>
        <v>25</v>
      </c>
      <c r="K123" s="22">
        <f t="shared" si="32"/>
        <v>8</v>
      </c>
      <c r="L123" s="22">
        <f t="shared" si="33"/>
        <v>2</v>
      </c>
      <c r="M123" s="22">
        <f t="shared" si="34"/>
        <v>94</v>
      </c>
      <c r="N123" s="22">
        <f t="shared" si="35"/>
        <v>57</v>
      </c>
      <c r="O123" s="22">
        <f t="shared" si="36"/>
        <v>94</v>
      </c>
      <c r="P123" s="23" t="str">
        <f t="shared" si="37"/>
        <v>PM10</v>
      </c>
      <c r="Q123" s="23" t="str">
        <f t="shared" si="38"/>
        <v>二级，良</v>
      </c>
      <c r="R123" s="28">
        <f t="shared" si="27"/>
        <v>28.9855072463768</v>
      </c>
      <c r="S123" s="28">
        <f t="shared" si="42"/>
        <v>20.2777186493894</v>
      </c>
      <c r="T123" s="28">
        <f t="shared" si="43"/>
        <v>8.70778859698746</v>
      </c>
      <c r="U123" s="29" t="b">
        <f t="shared" si="28"/>
        <v>0</v>
      </c>
      <c r="V123" s="28">
        <f t="shared" si="39"/>
        <v>134</v>
      </c>
      <c r="W123" s="29">
        <f t="shared" si="40"/>
        <v>1</v>
      </c>
      <c r="X123" s="29" t="b">
        <f t="shared" si="29"/>
        <v>0</v>
      </c>
      <c r="Y123" s="28">
        <f t="shared" si="41"/>
        <v>73.7</v>
      </c>
    </row>
    <row r="124" s="1" customFormat="1" spans="1:25">
      <c r="A124" s="14" t="s">
        <v>42</v>
      </c>
      <c r="B124" s="15" t="s">
        <v>163</v>
      </c>
      <c r="C124" s="16">
        <v>7</v>
      </c>
      <c r="D124" s="16">
        <v>46</v>
      </c>
      <c r="E124" s="16">
        <v>0.8</v>
      </c>
      <c r="F124" s="16">
        <v>6</v>
      </c>
      <c r="G124" s="16">
        <v>109</v>
      </c>
      <c r="H124" s="16">
        <v>42</v>
      </c>
      <c r="I124" s="22">
        <f t="shared" si="30"/>
        <v>3</v>
      </c>
      <c r="J124" s="22">
        <f t="shared" si="31"/>
        <v>23</v>
      </c>
      <c r="K124" s="22">
        <f t="shared" si="32"/>
        <v>8</v>
      </c>
      <c r="L124" s="22">
        <f t="shared" si="33"/>
        <v>2</v>
      </c>
      <c r="M124" s="22">
        <f t="shared" si="34"/>
        <v>80</v>
      </c>
      <c r="N124" s="22">
        <f t="shared" si="35"/>
        <v>59</v>
      </c>
      <c r="O124" s="22">
        <f t="shared" si="36"/>
        <v>80</v>
      </c>
      <c r="P124" s="23" t="str">
        <f t="shared" si="37"/>
        <v>PM10</v>
      </c>
      <c r="Q124" s="23" t="str">
        <f t="shared" si="38"/>
        <v>二级，良</v>
      </c>
      <c r="R124" s="28">
        <f t="shared" si="27"/>
        <v>38.5321100917431</v>
      </c>
      <c r="S124" s="28">
        <f t="shared" si="42"/>
        <v>19.4880493814592</v>
      </c>
      <c r="T124" s="28">
        <f t="shared" si="43"/>
        <v>19.0440607102839</v>
      </c>
      <c r="U124" s="29" t="b">
        <f t="shared" si="28"/>
        <v>0</v>
      </c>
      <c r="V124" s="28">
        <f t="shared" si="39"/>
        <v>167</v>
      </c>
      <c r="W124" s="29">
        <f t="shared" si="40"/>
        <v>0</v>
      </c>
      <c r="X124" s="29" t="b">
        <f t="shared" si="29"/>
        <v>0</v>
      </c>
      <c r="Y124" s="28">
        <f t="shared" si="41"/>
        <v>91.85</v>
      </c>
    </row>
    <row r="125" s="1" customFormat="1" spans="1:25">
      <c r="A125" s="14" t="s">
        <v>42</v>
      </c>
      <c r="B125" s="15" t="s">
        <v>164</v>
      </c>
      <c r="C125" s="16">
        <v>7</v>
      </c>
      <c r="D125" s="16">
        <v>28</v>
      </c>
      <c r="E125" s="16">
        <v>0.7</v>
      </c>
      <c r="F125" s="16">
        <v>18</v>
      </c>
      <c r="G125" s="16">
        <v>99</v>
      </c>
      <c r="H125" s="16">
        <v>34</v>
      </c>
      <c r="I125" s="22">
        <f t="shared" si="30"/>
        <v>3</v>
      </c>
      <c r="J125" s="22">
        <f t="shared" si="31"/>
        <v>14</v>
      </c>
      <c r="K125" s="22">
        <f t="shared" si="32"/>
        <v>7</v>
      </c>
      <c r="L125" s="22">
        <f t="shared" si="33"/>
        <v>6</v>
      </c>
      <c r="M125" s="22">
        <f t="shared" si="34"/>
        <v>75</v>
      </c>
      <c r="N125" s="22">
        <f t="shared" si="35"/>
        <v>49</v>
      </c>
      <c r="O125" s="22">
        <f t="shared" si="36"/>
        <v>75</v>
      </c>
      <c r="P125" s="23" t="str">
        <f t="shared" si="37"/>
        <v>PM10</v>
      </c>
      <c r="Q125" s="23" t="str">
        <f t="shared" si="38"/>
        <v>二级，良</v>
      </c>
      <c r="R125" s="28">
        <f t="shared" si="27"/>
        <v>34.3434343434343</v>
      </c>
      <c r="S125" s="28">
        <f t="shared" si="42"/>
        <v>18.5323918891045</v>
      </c>
      <c r="T125" s="28">
        <f t="shared" si="43"/>
        <v>15.8110424543299</v>
      </c>
      <c r="U125" s="29" t="b">
        <f t="shared" si="28"/>
        <v>0</v>
      </c>
      <c r="V125" s="28">
        <f t="shared" si="39"/>
        <v>193.333333333333</v>
      </c>
      <c r="W125" s="29">
        <f t="shared" si="40"/>
        <v>0</v>
      </c>
      <c r="X125" s="29" t="b">
        <f t="shared" si="29"/>
        <v>0</v>
      </c>
      <c r="Y125" s="28">
        <f t="shared" si="41"/>
        <v>106.333333333333</v>
      </c>
    </row>
    <row r="126" s="1" customFormat="1" spans="1:25">
      <c r="A126" s="14" t="s">
        <v>42</v>
      </c>
      <c r="B126" s="15" t="s">
        <v>165</v>
      </c>
      <c r="C126" s="16">
        <v>7</v>
      </c>
      <c r="D126" s="16">
        <v>16</v>
      </c>
      <c r="E126" s="16">
        <v>0.7</v>
      </c>
      <c r="F126" s="16">
        <v>24</v>
      </c>
      <c r="G126" s="16">
        <v>50</v>
      </c>
      <c r="H126" s="16">
        <v>30</v>
      </c>
      <c r="I126" s="22">
        <f t="shared" si="30"/>
        <v>3</v>
      </c>
      <c r="J126" s="22">
        <f t="shared" si="31"/>
        <v>8</v>
      </c>
      <c r="K126" s="22">
        <f t="shared" si="32"/>
        <v>7</v>
      </c>
      <c r="L126" s="22">
        <f t="shared" si="33"/>
        <v>8</v>
      </c>
      <c r="M126" s="22">
        <f t="shared" si="34"/>
        <v>50</v>
      </c>
      <c r="N126" s="22">
        <f t="shared" si="35"/>
        <v>43</v>
      </c>
      <c r="O126" s="22">
        <f t="shared" si="36"/>
        <v>50</v>
      </c>
      <c r="P126" s="23" t="str">
        <f t="shared" si="37"/>
        <v/>
      </c>
      <c r="Q126" s="23" t="str">
        <f t="shared" si="38"/>
        <v>一级,优</v>
      </c>
      <c r="R126" s="28">
        <f t="shared" si="27"/>
        <v>60</v>
      </c>
      <c r="S126" s="28">
        <f t="shared" si="42"/>
        <v>17.9929842068397</v>
      </c>
      <c r="T126" s="28">
        <f t="shared" si="43"/>
        <v>42.0070157931603</v>
      </c>
      <c r="U126" s="29" t="b">
        <f t="shared" si="28"/>
        <v>0</v>
      </c>
      <c r="V126" s="28">
        <f t="shared" si="39"/>
        <v>210</v>
      </c>
      <c r="W126" s="29">
        <f t="shared" si="40"/>
        <v>0</v>
      </c>
      <c r="X126" s="29" t="b">
        <f t="shared" si="29"/>
        <v>0</v>
      </c>
      <c r="Y126" s="28">
        <f t="shared" si="41"/>
        <v>115.5</v>
      </c>
    </row>
    <row r="127" s="1" customFormat="1" spans="1:25">
      <c r="A127" s="14" t="s">
        <v>42</v>
      </c>
      <c r="B127" s="15" t="s">
        <v>166</v>
      </c>
      <c r="C127" s="16">
        <v>7</v>
      </c>
      <c r="D127" s="16">
        <v>13</v>
      </c>
      <c r="E127" s="16">
        <v>0.7</v>
      </c>
      <c r="F127" s="16">
        <v>32</v>
      </c>
      <c r="G127" s="16">
        <v>43</v>
      </c>
      <c r="H127" s="16">
        <v>30</v>
      </c>
      <c r="I127" s="22">
        <f t="shared" si="30"/>
        <v>3</v>
      </c>
      <c r="J127" s="22">
        <f t="shared" si="31"/>
        <v>7</v>
      </c>
      <c r="K127" s="22">
        <f t="shared" si="32"/>
        <v>7</v>
      </c>
      <c r="L127" s="22">
        <f t="shared" si="33"/>
        <v>10</v>
      </c>
      <c r="M127" s="22">
        <f t="shared" si="34"/>
        <v>43</v>
      </c>
      <c r="N127" s="22">
        <f t="shared" si="35"/>
        <v>43</v>
      </c>
      <c r="O127" s="22">
        <f t="shared" si="36"/>
        <v>43</v>
      </c>
      <c r="P127" s="23" t="str">
        <f t="shared" si="37"/>
        <v/>
      </c>
      <c r="Q127" s="23" t="str">
        <f t="shared" si="38"/>
        <v>一级,优</v>
      </c>
      <c r="R127" s="28">
        <f t="shared" si="27"/>
        <v>69.7674418604651</v>
      </c>
      <c r="S127" s="28">
        <f t="shared" si="42"/>
        <v>19.6596508735063</v>
      </c>
      <c r="T127" s="28">
        <f t="shared" si="43"/>
        <v>50.1077909869588</v>
      </c>
      <c r="U127" s="29" t="b">
        <f t="shared" si="28"/>
        <v>0</v>
      </c>
      <c r="V127" s="28">
        <f t="shared" si="39"/>
        <v>201.666666666667</v>
      </c>
      <c r="W127" s="29">
        <f t="shared" si="40"/>
        <v>0</v>
      </c>
      <c r="X127" s="29" t="b">
        <f t="shared" si="29"/>
        <v>0</v>
      </c>
      <c r="Y127" s="28">
        <f t="shared" si="41"/>
        <v>110.916666666667</v>
      </c>
    </row>
    <row r="128" s="1" customFormat="1" spans="1:25">
      <c r="A128" s="14" t="s">
        <v>42</v>
      </c>
      <c r="B128" s="15" t="s">
        <v>167</v>
      </c>
      <c r="C128" s="16">
        <v>7</v>
      </c>
      <c r="D128" s="16">
        <v>20</v>
      </c>
      <c r="E128" s="16">
        <v>0.7</v>
      </c>
      <c r="F128" s="16">
        <v>27</v>
      </c>
      <c r="G128" s="16">
        <v>46</v>
      </c>
      <c r="H128" s="16">
        <v>31</v>
      </c>
      <c r="I128" s="22">
        <f t="shared" si="30"/>
        <v>3</v>
      </c>
      <c r="J128" s="22">
        <f t="shared" si="31"/>
        <v>10</v>
      </c>
      <c r="K128" s="22">
        <f t="shared" si="32"/>
        <v>7</v>
      </c>
      <c r="L128" s="22">
        <f t="shared" si="33"/>
        <v>9</v>
      </c>
      <c r="M128" s="22">
        <f t="shared" si="34"/>
        <v>46</v>
      </c>
      <c r="N128" s="22">
        <f t="shared" si="35"/>
        <v>45</v>
      </c>
      <c r="O128" s="22">
        <f t="shared" si="36"/>
        <v>46</v>
      </c>
      <c r="P128" s="23" t="str">
        <f t="shared" si="37"/>
        <v/>
      </c>
      <c r="Q128" s="23" t="str">
        <f t="shared" si="38"/>
        <v>一级,优</v>
      </c>
      <c r="R128" s="28">
        <f t="shared" si="27"/>
        <v>67.3913043478261</v>
      </c>
      <c r="S128" s="28">
        <f t="shared" si="42"/>
        <v>22.2684761567502</v>
      </c>
      <c r="T128" s="28">
        <f t="shared" si="43"/>
        <v>45.1228281910759</v>
      </c>
      <c r="U128" s="29" t="b">
        <f t="shared" si="28"/>
        <v>0</v>
      </c>
      <c r="V128" s="28">
        <f t="shared" si="39"/>
        <v>185.666666666667</v>
      </c>
      <c r="W128" s="29">
        <f t="shared" si="40"/>
        <v>0</v>
      </c>
      <c r="X128" s="29" t="b">
        <f t="shared" si="29"/>
        <v>0</v>
      </c>
      <c r="Y128" s="28">
        <f t="shared" si="41"/>
        <v>102.116666666667</v>
      </c>
    </row>
    <row r="129" s="1" customFormat="1" spans="1:25">
      <c r="A129" s="14" t="s">
        <v>42</v>
      </c>
      <c r="B129" s="15" t="s">
        <v>168</v>
      </c>
      <c r="C129" s="16">
        <v>8</v>
      </c>
      <c r="D129" s="16">
        <v>25</v>
      </c>
      <c r="E129" s="16">
        <v>0.6</v>
      </c>
      <c r="F129" s="16">
        <v>30</v>
      </c>
      <c r="G129" s="16">
        <v>63</v>
      </c>
      <c r="H129" s="16">
        <v>26</v>
      </c>
      <c r="I129" s="22">
        <f t="shared" si="30"/>
        <v>3</v>
      </c>
      <c r="J129" s="22">
        <f t="shared" si="31"/>
        <v>13</v>
      </c>
      <c r="K129" s="22">
        <f t="shared" si="32"/>
        <v>6</v>
      </c>
      <c r="L129" s="22">
        <f t="shared" si="33"/>
        <v>10</v>
      </c>
      <c r="M129" s="22">
        <f t="shared" si="34"/>
        <v>57</v>
      </c>
      <c r="N129" s="22">
        <f t="shared" si="35"/>
        <v>38</v>
      </c>
      <c r="O129" s="22">
        <f t="shared" si="36"/>
        <v>57</v>
      </c>
      <c r="P129" s="23" t="str">
        <f t="shared" si="37"/>
        <v>PM10</v>
      </c>
      <c r="Q129" s="23" t="str">
        <f t="shared" si="38"/>
        <v>二级，良</v>
      </c>
      <c r="R129" s="28">
        <f t="shared" si="27"/>
        <v>41.2698412698413</v>
      </c>
      <c r="S129" s="28">
        <f t="shared" si="42"/>
        <v>24.9183164908205</v>
      </c>
      <c r="T129" s="28">
        <f t="shared" si="43"/>
        <v>16.3515247790208</v>
      </c>
      <c r="U129" s="29" t="b">
        <f t="shared" si="28"/>
        <v>0</v>
      </c>
      <c r="V129" s="28">
        <f t="shared" si="39"/>
        <v>161.666666666667</v>
      </c>
      <c r="W129" s="29">
        <f t="shared" si="40"/>
        <v>0</v>
      </c>
      <c r="X129" s="29" t="b">
        <f t="shared" si="29"/>
        <v>0</v>
      </c>
      <c r="Y129" s="28">
        <f t="shared" si="41"/>
        <v>88.9166666666667</v>
      </c>
    </row>
    <row r="130" s="1" customFormat="1" spans="1:25">
      <c r="A130" s="14" t="s">
        <v>42</v>
      </c>
      <c r="B130" s="15" t="s">
        <v>169</v>
      </c>
      <c r="C130" s="16">
        <v>7</v>
      </c>
      <c r="D130" s="16">
        <v>15</v>
      </c>
      <c r="E130" s="16">
        <v>0.6</v>
      </c>
      <c r="F130" s="16">
        <v>44</v>
      </c>
      <c r="G130" s="16">
        <v>68</v>
      </c>
      <c r="H130" s="16">
        <v>19</v>
      </c>
      <c r="I130" s="22">
        <f t="shared" si="30"/>
        <v>3</v>
      </c>
      <c r="J130" s="22">
        <f t="shared" si="31"/>
        <v>8</v>
      </c>
      <c r="K130" s="22">
        <f t="shared" si="32"/>
        <v>6</v>
      </c>
      <c r="L130" s="22">
        <f t="shared" si="33"/>
        <v>14</v>
      </c>
      <c r="M130" s="22">
        <f t="shared" si="34"/>
        <v>59</v>
      </c>
      <c r="N130" s="22">
        <f t="shared" si="35"/>
        <v>28</v>
      </c>
      <c r="O130" s="22">
        <f t="shared" si="36"/>
        <v>59</v>
      </c>
      <c r="P130" s="23" t="str">
        <f t="shared" si="37"/>
        <v>PM10</v>
      </c>
      <c r="Q130" s="23" t="str">
        <f t="shared" si="38"/>
        <v>二级，良</v>
      </c>
      <c r="R130" s="28">
        <f t="shared" si="27"/>
        <v>27.9411764705882</v>
      </c>
      <c r="S130" s="28">
        <f t="shared" si="42"/>
        <v>25.9420109927758</v>
      </c>
      <c r="T130" s="28">
        <f t="shared" si="43"/>
        <v>1.9991654778124</v>
      </c>
      <c r="U130" s="29" t="b">
        <f t="shared" si="28"/>
        <v>0</v>
      </c>
      <c r="V130" s="28">
        <f t="shared" si="39"/>
        <v>136.666666666667</v>
      </c>
      <c r="W130" s="29">
        <f t="shared" si="40"/>
        <v>0</v>
      </c>
      <c r="X130" s="29" t="b">
        <f t="shared" si="29"/>
        <v>0</v>
      </c>
      <c r="Y130" s="28">
        <f t="shared" si="41"/>
        <v>75.1666666666667</v>
      </c>
    </row>
    <row r="131" s="1" customFormat="1" spans="1:25">
      <c r="A131" s="14" t="s">
        <v>42</v>
      </c>
      <c r="B131" s="15" t="s">
        <v>170</v>
      </c>
      <c r="C131" s="16">
        <v>8</v>
      </c>
      <c r="D131" s="16">
        <v>20</v>
      </c>
      <c r="E131" s="16">
        <v>0.6</v>
      </c>
      <c r="F131" s="16">
        <v>34</v>
      </c>
      <c r="G131" s="16">
        <v>51</v>
      </c>
      <c r="H131" s="16">
        <v>22</v>
      </c>
      <c r="I131" s="22">
        <f t="shared" si="30"/>
        <v>3</v>
      </c>
      <c r="J131" s="22">
        <f t="shared" si="31"/>
        <v>10</v>
      </c>
      <c r="K131" s="22">
        <f t="shared" si="32"/>
        <v>6</v>
      </c>
      <c r="L131" s="22">
        <f t="shared" si="33"/>
        <v>11</v>
      </c>
      <c r="M131" s="22">
        <f t="shared" si="34"/>
        <v>51</v>
      </c>
      <c r="N131" s="22">
        <f t="shared" si="35"/>
        <v>32</v>
      </c>
      <c r="O131" s="22">
        <f t="shared" si="36"/>
        <v>51</v>
      </c>
      <c r="P131" s="23" t="str">
        <f t="shared" si="37"/>
        <v>PM10</v>
      </c>
      <c r="Q131" s="23" t="str">
        <f t="shared" si="38"/>
        <v>二级，良</v>
      </c>
      <c r="R131" s="28">
        <f t="shared" si="27"/>
        <v>43.1372549019608</v>
      </c>
      <c r="S131" s="28">
        <f t="shared" si="42"/>
        <v>25.0594331910129</v>
      </c>
      <c r="T131" s="28">
        <f t="shared" si="43"/>
        <v>18.0778217109479</v>
      </c>
      <c r="U131" s="29" t="b">
        <f t="shared" si="28"/>
        <v>0</v>
      </c>
      <c r="V131" s="28">
        <f t="shared" si="39"/>
        <v>123</v>
      </c>
      <c r="W131" s="29">
        <f t="shared" si="40"/>
        <v>0</v>
      </c>
      <c r="X131" s="29" t="b">
        <f t="shared" si="29"/>
        <v>0</v>
      </c>
      <c r="Y131" s="28">
        <f t="shared" si="41"/>
        <v>67.65</v>
      </c>
    </row>
    <row r="132" s="1" customFormat="1" spans="1:25">
      <c r="A132" s="14" t="s">
        <v>42</v>
      </c>
      <c r="B132" s="15" t="s">
        <v>171</v>
      </c>
      <c r="C132" s="16">
        <v>8</v>
      </c>
      <c r="D132" s="16">
        <v>39</v>
      </c>
      <c r="E132" s="16">
        <v>0.7</v>
      </c>
      <c r="F132" s="16">
        <v>11</v>
      </c>
      <c r="G132" s="16">
        <v>77</v>
      </c>
      <c r="H132" s="16">
        <v>34</v>
      </c>
      <c r="I132" s="22">
        <f t="shared" si="30"/>
        <v>3</v>
      </c>
      <c r="J132" s="22">
        <f t="shared" si="31"/>
        <v>20</v>
      </c>
      <c r="K132" s="22">
        <f t="shared" si="32"/>
        <v>7</v>
      </c>
      <c r="L132" s="22">
        <f t="shared" si="33"/>
        <v>4</v>
      </c>
      <c r="M132" s="22">
        <f t="shared" si="34"/>
        <v>64</v>
      </c>
      <c r="N132" s="22">
        <f t="shared" si="35"/>
        <v>49</v>
      </c>
      <c r="O132" s="22">
        <f t="shared" si="36"/>
        <v>64</v>
      </c>
      <c r="P132" s="23" t="str">
        <f t="shared" si="37"/>
        <v>PM10</v>
      </c>
      <c r="Q132" s="23" t="str">
        <f t="shared" si="38"/>
        <v>二级，良</v>
      </c>
      <c r="R132" s="28">
        <f t="shared" ref="R132:R195" si="44">H132/G132*100</f>
        <v>44.1558441558442</v>
      </c>
      <c r="S132" s="28">
        <f t="shared" si="42"/>
        <v>25.7922515708901</v>
      </c>
      <c r="T132" s="28">
        <f t="shared" si="43"/>
        <v>18.363592584954</v>
      </c>
      <c r="U132" s="29" t="b">
        <f t="shared" ref="U132:U195" si="45">IF(G132&gt;150,"PM10")</f>
        <v>0</v>
      </c>
      <c r="V132" s="28">
        <f t="shared" si="39"/>
        <v>107</v>
      </c>
      <c r="W132" s="29">
        <f t="shared" si="40"/>
        <v>0</v>
      </c>
      <c r="X132" s="29" t="b">
        <f t="shared" ref="X132:X195" si="46">IF(G132&gt;150,"PM10")</f>
        <v>0</v>
      </c>
      <c r="Y132" s="28">
        <f t="shared" si="41"/>
        <v>58.85</v>
      </c>
    </row>
    <row r="133" s="1" customFormat="1" spans="1:25">
      <c r="A133" s="14" t="s">
        <v>42</v>
      </c>
      <c r="B133" s="15" t="s">
        <v>172</v>
      </c>
      <c r="C133" s="16">
        <v>8</v>
      </c>
      <c r="D133" s="16">
        <v>30</v>
      </c>
      <c r="E133" s="16">
        <v>0.7</v>
      </c>
      <c r="F133" s="16">
        <v>27</v>
      </c>
      <c r="G133" s="16">
        <v>74</v>
      </c>
      <c r="H133" s="16">
        <v>31</v>
      </c>
      <c r="I133" s="22">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3</v>
      </c>
      <c r="J133" s="22">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15</v>
      </c>
      <c r="K133" s="22">
        <f t="shared" ref="K133:K196" si="49">ROUNDUP(IF(COUNT(E133)=1,IF(E133&gt;150,500,IF(E133&gt;=120,(E133-120)*(500-400)/(150-120)+400,IF(E133&gt;=90,(E133-90)*(400-300)/(120-90)+300,IF(E133&gt;=60,(E133-60)*(300-200)/(90-60)+200,IF(E133&gt;=35,(E133-35)*(200-150)/(60-35)+150,IF(E133&gt;=10,(E133-10)*(150-100)/(35-10)+100,IF(E133&gt;=5,(E133-5)*(100-50)/(10-5)+50,IF(E133&gt;=0,(E133-0)*(50-0)/(5-0)+0,"无效值"))))))))),0)</f>
        <v>7</v>
      </c>
      <c r="L133" s="22">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9</v>
      </c>
      <c r="M133" s="22">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62</v>
      </c>
      <c r="N133" s="22">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45</v>
      </c>
      <c r="O133" s="22">
        <f t="shared" ref="O133:O196" si="53">IF(MAX(I133:N133)&lt;=100,IF(COUNTIF(C133:N133,"&gt;0")=12,MAX(I133:N133),""),MAX(I133:N133))</f>
        <v>62</v>
      </c>
      <c r="P133" s="23" t="str">
        <f t="shared" ref="P133:P196" si="54">IF(O133&lt;=50,"",IF(O133=I133,"SO2",IF(O133=J133,"NO2",IF(O133=K133,"CO",IF(O133=L133,"O3",IF(O133=M133,"PM10",IF(O133=N133,"PM2.5",)))))))</f>
        <v>PM10</v>
      </c>
      <c r="Q133" s="23" t="str">
        <f t="shared" ref="Q133:Q196" si="55">IF(COUNT(O133)=1,IF(O133&lt;=50,"一级,优",IF(O133&lt;=100,"二级，良",IF(O133&lt;=150,"三级，轻度污染",IF(O133&lt;=200,"四级，中度污染",IF(O133&lt;=300,"五级，重度污染",IF(O133&gt;300,"六级，严重污染")))))))</f>
        <v>二级，良</v>
      </c>
      <c r="R133" s="28">
        <f t="shared" si="44"/>
        <v>41.8918918918919</v>
      </c>
      <c r="S133" s="28">
        <f t="shared" si="42"/>
        <v>24.4719052505438</v>
      </c>
      <c r="T133" s="28">
        <f t="shared" si="43"/>
        <v>17.4199866413481</v>
      </c>
      <c r="U133" s="29" t="b">
        <f t="shared" si="45"/>
        <v>0</v>
      </c>
      <c r="V133" s="28">
        <f t="shared" si="39"/>
        <v>116</v>
      </c>
      <c r="W133" s="29">
        <f t="shared" si="40"/>
        <v>0</v>
      </c>
      <c r="X133" s="29" t="b">
        <f t="shared" si="46"/>
        <v>0</v>
      </c>
      <c r="Y133" s="28">
        <f t="shared" si="41"/>
        <v>63.8</v>
      </c>
    </row>
    <row r="134" s="1" customFormat="1" spans="1:25">
      <c r="A134" s="14" t="s">
        <v>42</v>
      </c>
      <c r="B134" s="15" t="s">
        <v>173</v>
      </c>
      <c r="C134" s="16">
        <v>9</v>
      </c>
      <c r="D134" s="16">
        <v>22</v>
      </c>
      <c r="E134" s="16">
        <v>0.7</v>
      </c>
      <c r="F134" s="16">
        <v>42</v>
      </c>
      <c r="G134" s="16">
        <v>37</v>
      </c>
      <c r="H134" s="16">
        <v>18</v>
      </c>
      <c r="I134" s="22">
        <f t="shared" si="47"/>
        <v>3</v>
      </c>
      <c r="J134" s="22">
        <f t="shared" si="48"/>
        <v>11</v>
      </c>
      <c r="K134" s="22">
        <f t="shared" si="49"/>
        <v>7</v>
      </c>
      <c r="L134" s="22">
        <f t="shared" si="50"/>
        <v>14</v>
      </c>
      <c r="M134" s="22">
        <f t="shared" si="51"/>
        <v>37</v>
      </c>
      <c r="N134" s="22">
        <f t="shared" si="52"/>
        <v>26</v>
      </c>
      <c r="O134" s="22">
        <f t="shared" si="53"/>
        <v>37</v>
      </c>
      <c r="P134" s="23" t="str">
        <f t="shared" si="54"/>
        <v/>
      </c>
      <c r="Q134" s="23" t="str">
        <f t="shared" si="55"/>
        <v>一级,优</v>
      </c>
      <c r="R134" s="28">
        <f t="shared" si="44"/>
        <v>48.6486486486487</v>
      </c>
      <c r="S134" s="28">
        <f t="shared" si="42"/>
        <v>22.1489427531627</v>
      </c>
      <c r="T134" s="28">
        <f t="shared" si="43"/>
        <v>26.4997058954859</v>
      </c>
      <c r="U134" s="29" t="b">
        <f t="shared" si="45"/>
        <v>0</v>
      </c>
      <c r="V134" s="28">
        <f t="shared" si="39"/>
        <v>126.333333333333</v>
      </c>
      <c r="W134" s="29">
        <f t="shared" si="40"/>
        <v>0</v>
      </c>
      <c r="X134" s="29" t="b">
        <f t="shared" si="46"/>
        <v>0</v>
      </c>
      <c r="Y134" s="28">
        <f t="shared" si="41"/>
        <v>69.4833333333333</v>
      </c>
    </row>
    <row r="135" s="1" customFormat="1" spans="1:25">
      <c r="A135" s="14" t="s">
        <v>42</v>
      </c>
      <c r="B135" s="15" t="s">
        <v>174</v>
      </c>
      <c r="C135" s="16">
        <v>11</v>
      </c>
      <c r="D135" s="16">
        <v>23</v>
      </c>
      <c r="E135" s="16">
        <v>0.7</v>
      </c>
      <c r="F135" s="16">
        <v>41</v>
      </c>
      <c r="G135" s="16">
        <v>26</v>
      </c>
      <c r="H135" s="16">
        <v>18</v>
      </c>
      <c r="I135" s="22">
        <f t="shared" si="47"/>
        <v>4</v>
      </c>
      <c r="J135" s="22">
        <f t="shared" si="48"/>
        <v>12</v>
      </c>
      <c r="K135" s="22">
        <f t="shared" si="49"/>
        <v>7</v>
      </c>
      <c r="L135" s="22">
        <f t="shared" si="50"/>
        <v>13</v>
      </c>
      <c r="M135" s="22">
        <f t="shared" si="51"/>
        <v>26</v>
      </c>
      <c r="N135" s="22">
        <f t="shared" si="52"/>
        <v>26</v>
      </c>
      <c r="O135" s="22">
        <f t="shared" si="53"/>
        <v>26</v>
      </c>
      <c r="P135" s="23" t="str">
        <f t="shared" si="54"/>
        <v/>
      </c>
      <c r="Q135" s="23" t="str">
        <f t="shared" si="55"/>
        <v>一级,优</v>
      </c>
      <c r="R135" s="28">
        <f t="shared" si="44"/>
        <v>69.2307692307692</v>
      </c>
      <c r="S135" s="28">
        <f t="shared" si="42"/>
        <v>20.5870547782312</v>
      </c>
      <c r="T135" s="28">
        <f t="shared" si="43"/>
        <v>48.643714452538</v>
      </c>
      <c r="U135" s="29" t="b">
        <f t="shared" si="45"/>
        <v>0</v>
      </c>
      <c r="V135" s="28">
        <f t="shared" si="39"/>
        <v>123.333333333333</v>
      </c>
      <c r="W135" s="29">
        <f t="shared" si="40"/>
        <v>0</v>
      </c>
      <c r="X135" s="29" t="b">
        <f t="shared" si="46"/>
        <v>0</v>
      </c>
      <c r="Y135" s="28">
        <f t="shared" si="41"/>
        <v>67.8333333333333</v>
      </c>
    </row>
    <row r="136" s="1" customFormat="1" spans="1:25">
      <c r="A136" s="14" t="s">
        <v>42</v>
      </c>
      <c r="B136" s="15" t="s">
        <v>175</v>
      </c>
      <c r="C136" s="16">
        <v>12</v>
      </c>
      <c r="D136" s="16">
        <v>20</v>
      </c>
      <c r="E136" s="16">
        <v>0.7</v>
      </c>
      <c r="F136" s="16">
        <v>45</v>
      </c>
      <c r="G136" s="16">
        <v>22</v>
      </c>
      <c r="H136" s="16">
        <v>15</v>
      </c>
      <c r="I136" s="22">
        <f t="shared" si="47"/>
        <v>4</v>
      </c>
      <c r="J136" s="22">
        <f t="shared" si="48"/>
        <v>10</v>
      </c>
      <c r="K136" s="22">
        <f t="shared" si="49"/>
        <v>7</v>
      </c>
      <c r="L136" s="22">
        <f t="shared" si="50"/>
        <v>15</v>
      </c>
      <c r="M136" s="22">
        <f t="shared" si="51"/>
        <v>22</v>
      </c>
      <c r="N136" s="22">
        <f t="shared" si="52"/>
        <v>22</v>
      </c>
      <c r="O136" s="22">
        <f t="shared" si="53"/>
        <v>22</v>
      </c>
      <c r="P136" s="23" t="str">
        <f t="shared" si="54"/>
        <v/>
      </c>
      <c r="Q136" s="23" t="str">
        <f t="shared" si="55"/>
        <v>一级,优</v>
      </c>
      <c r="R136" s="28">
        <f t="shared" si="44"/>
        <v>68.1818181818182</v>
      </c>
      <c r="S136" s="28">
        <f t="shared" si="42"/>
        <v>22.9171321083086</v>
      </c>
      <c r="T136" s="28">
        <f t="shared" si="43"/>
        <v>45.2646860735096</v>
      </c>
      <c r="U136" s="29" t="b">
        <f t="shared" si="45"/>
        <v>0</v>
      </c>
      <c r="V136" s="28">
        <f t="shared" si="39"/>
        <v>111</v>
      </c>
      <c r="W136" s="29">
        <f t="shared" si="40"/>
        <v>0</v>
      </c>
      <c r="X136" s="29" t="b">
        <f t="shared" si="46"/>
        <v>0</v>
      </c>
      <c r="Y136" s="28">
        <f t="shared" si="41"/>
        <v>61.05</v>
      </c>
    </row>
    <row r="137" s="1" customFormat="1" spans="1:25">
      <c r="A137" s="14" t="s">
        <v>42</v>
      </c>
      <c r="B137" s="15" t="s">
        <v>176</v>
      </c>
      <c r="C137" s="16">
        <v>12</v>
      </c>
      <c r="D137" s="16">
        <v>24</v>
      </c>
      <c r="E137" s="16">
        <v>0.7</v>
      </c>
      <c r="F137" s="16">
        <v>43</v>
      </c>
      <c r="G137" s="16">
        <v>33</v>
      </c>
      <c r="H137" s="16">
        <v>15</v>
      </c>
      <c r="I137" s="22">
        <f t="shared" si="47"/>
        <v>4</v>
      </c>
      <c r="J137" s="22">
        <f t="shared" si="48"/>
        <v>12</v>
      </c>
      <c r="K137" s="22">
        <f t="shared" si="49"/>
        <v>7</v>
      </c>
      <c r="L137" s="22">
        <f t="shared" si="50"/>
        <v>14</v>
      </c>
      <c r="M137" s="22">
        <f t="shared" si="51"/>
        <v>33</v>
      </c>
      <c r="N137" s="22">
        <f t="shared" si="52"/>
        <v>22</v>
      </c>
      <c r="O137" s="22">
        <f t="shared" si="53"/>
        <v>33</v>
      </c>
      <c r="P137" s="23" t="str">
        <f t="shared" si="54"/>
        <v/>
      </c>
      <c r="Q137" s="23" t="str">
        <f t="shared" si="55"/>
        <v>一级,优</v>
      </c>
      <c r="R137" s="28">
        <f t="shared" si="44"/>
        <v>45.4545454545455</v>
      </c>
      <c r="S137" s="28">
        <f t="shared" si="42"/>
        <v>26.2705189175777</v>
      </c>
      <c r="T137" s="28">
        <f t="shared" si="43"/>
        <v>19.1840265369677</v>
      </c>
      <c r="U137" s="29" t="b">
        <f t="shared" si="45"/>
        <v>0</v>
      </c>
      <c r="V137" s="28">
        <f t="shared" si="39"/>
        <v>95.6666666666667</v>
      </c>
      <c r="W137" s="29">
        <f t="shared" si="40"/>
        <v>0</v>
      </c>
      <c r="X137" s="29" t="b">
        <f t="shared" si="46"/>
        <v>0</v>
      </c>
      <c r="Y137" s="28">
        <f t="shared" si="41"/>
        <v>52.6166666666667</v>
      </c>
    </row>
    <row r="138" s="1" customFormat="1" spans="1:25">
      <c r="A138" s="14" t="s">
        <v>42</v>
      </c>
      <c r="B138" s="15" t="s">
        <v>177</v>
      </c>
      <c r="C138" s="16">
        <v>10</v>
      </c>
      <c r="D138" s="16">
        <v>21</v>
      </c>
      <c r="E138" s="16">
        <v>0.6</v>
      </c>
      <c r="F138" s="16">
        <v>50</v>
      </c>
      <c r="G138" s="16">
        <v>31</v>
      </c>
      <c r="H138" s="16">
        <v>14</v>
      </c>
      <c r="I138" s="22">
        <f t="shared" si="47"/>
        <v>4</v>
      </c>
      <c r="J138" s="22">
        <f t="shared" si="48"/>
        <v>11</v>
      </c>
      <c r="K138" s="22">
        <f t="shared" si="49"/>
        <v>6</v>
      </c>
      <c r="L138" s="22">
        <f t="shared" si="50"/>
        <v>16</v>
      </c>
      <c r="M138" s="22">
        <f t="shared" si="51"/>
        <v>31</v>
      </c>
      <c r="N138" s="22">
        <f t="shared" si="52"/>
        <v>20</v>
      </c>
      <c r="O138" s="22">
        <f t="shared" si="53"/>
        <v>31</v>
      </c>
      <c r="P138" s="23" t="str">
        <f t="shared" si="54"/>
        <v/>
      </c>
      <c r="Q138" s="23" t="str">
        <f t="shared" si="55"/>
        <v>一级,优</v>
      </c>
      <c r="R138" s="28">
        <f t="shared" si="44"/>
        <v>45.1612903225806</v>
      </c>
      <c r="S138" s="28">
        <f t="shared" si="42"/>
        <v>26.4636264636265</v>
      </c>
      <c r="T138" s="28">
        <f t="shared" si="43"/>
        <v>18.6976638589542</v>
      </c>
      <c r="U138" s="29" t="b">
        <f t="shared" si="45"/>
        <v>0</v>
      </c>
      <c r="V138" s="28">
        <f t="shared" ref="V138:V201" si="56">AVERAGE(G132:G137)*2</f>
        <v>89.6666666666667</v>
      </c>
      <c r="W138" s="29">
        <f t="shared" ref="W138:W201" si="57">IF(V138="","",IF(G138&gt;=V138,1,0))</f>
        <v>0</v>
      </c>
      <c r="X138" s="29" t="b">
        <f t="shared" si="46"/>
        <v>0</v>
      </c>
      <c r="Y138" s="28">
        <f t="shared" ref="Y138:Y201" si="58">AVERAGE(G132:G137)*10%+AVERAGE(G132:G137)</f>
        <v>49.3166666666667</v>
      </c>
    </row>
    <row r="139" s="1" customFormat="1" spans="1:25">
      <c r="A139" s="14" t="s">
        <v>42</v>
      </c>
      <c r="B139" s="15" t="s">
        <v>178</v>
      </c>
      <c r="C139" s="16">
        <v>10</v>
      </c>
      <c r="D139" s="16">
        <v>18</v>
      </c>
      <c r="E139" s="16">
        <v>0.6</v>
      </c>
      <c r="F139" s="16">
        <v>68</v>
      </c>
      <c r="G139" s="16">
        <v>29</v>
      </c>
      <c r="H139" s="16">
        <v>11</v>
      </c>
      <c r="I139" s="22">
        <f t="shared" si="47"/>
        <v>4</v>
      </c>
      <c r="J139" s="22">
        <f t="shared" si="48"/>
        <v>9</v>
      </c>
      <c r="K139" s="22">
        <f t="shared" si="49"/>
        <v>6</v>
      </c>
      <c r="L139" s="22">
        <f t="shared" si="50"/>
        <v>22</v>
      </c>
      <c r="M139" s="22">
        <f t="shared" si="51"/>
        <v>29</v>
      </c>
      <c r="N139" s="22">
        <f t="shared" si="52"/>
        <v>16</v>
      </c>
      <c r="O139" s="22">
        <f t="shared" si="53"/>
        <v>29</v>
      </c>
      <c r="P139" s="23" t="str">
        <f t="shared" si="54"/>
        <v/>
      </c>
      <c r="Q139" s="23" t="str">
        <f t="shared" si="55"/>
        <v>一级,优</v>
      </c>
      <c r="R139" s="28">
        <f t="shared" si="44"/>
        <v>37.9310344827586</v>
      </c>
      <c r="S139" s="28">
        <f t="shared" ref="S139:S202" si="59">AVERAGE(R133:R138)*0.5</f>
        <v>26.5474136441878</v>
      </c>
      <c r="T139" s="28">
        <f t="shared" ref="T139:T202" si="60">R139-S139</f>
        <v>11.3836208385708</v>
      </c>
      <c r="U139" s="29" t="b">
        <f t="shared" si="45"/>
        <v>0</v>
      </c>
      <c r="V139" s="28">
        <f t="shared" si="56"/>
        <v>74.3333333333333</v>
      </c>
      <c r="W139" s="29">
        <f t="shared" si="57"/>
        <v>0</v>
      </c>
      <c r="X139" s="29" t="b">
        <f t="shared" si="46"/>
        <v>0</v>
      </c>
      <c r="Y139" s="28">
        <f t="shared" si="58"/>
        <v>40.8833333333333</v>
      </c>
    </row>
    <row r="140" s="1" customFormat="1" spans="1:25">
      <c r="A140" s="14" t="s">
        <v>42</v>
      </c>
      <c r="B140" s="15" t="s">
        <v>179</v>
      </c>
      <c r="C140" s="16">
        <v>9</v>
      </c>
      <c r="D140" s="16">
        <v>27</v>
      </c>
      <c r="E140" s="16">
        <v>0.7</v>
      </c>
      <c r="F140" s="16">
        <v>45</v>
      </c>
      <c r="G140" s="16">
        <v>35</v>
      </c>
      <c r="H140" s="16">
        <v>16</v>
      </c>
      <c r="I140" s="22">
        <f t="shared" si="47"/>
        <v>3</v>
      </c>
      <c r="J140" s="22">
        <f t="shared" si="48"/>
        <v>14</v>
      </c>
      <c r="K140" s="22">
        <f t="shared" si="49"/>
        <v>7</v>
      </c>
      <c r="L140" s="22">
        <f t="shared" si="50"/>
        <v>15</v>
      </c>
      <c r="M140" s="22">
        <f t="shared" si="51"/>
        <v>35</v>
      </c>
      <c r="N140" s="22">
        <f t="shared" si="52"/>
        <v>23</v>
      </c>
      <c r="O140" s="22">
        <f t="shared" si="53"/>
        <v>35</v>
      </c>
      <c r="P140" s="23" t="str">
        <f t="shared" si="54"/>
        <v/>
      </c>
      <c r="Q140" s="23" t="str">
        <f t="shared" si="55"/>
        <v>一级,优</v>
      </c>
      <c r="R140" s="28">
        <f t="shared" si="44"/>
        <v>45.7142857142857</v>
      </c>
      <c r="S140" s="28">
        <f t="shared" si="59"/>
        <v>26.2173421934267</v>
      </c>
      <c r="T140" s="28">
        <f t="shared" si="60"/>
        <v>19.496943520859</v>
      </c>
      <c r="U140" s="29" t="b">
        <f t="shared" si="45"/>
        <v>0</v>
      </c>
      <c r="V140" s="28">
        <f t="shared" si="56"/>
        <v>59.3333333333333</v>
      </c>
      <c r="W140" s="29">
        <f t="shared" si="57"/>
        <v>0</v>
      </c>
      <c r="X140" s="29" t="b">
        <f t="shared" si="46"/>
        <v>0</v>
      </c>
      <c r="Y140" s="28">
        <f t="shared" si="58"/>
        <v>32.6333333333333</v>
      </c>
    </row>
    <row r="141" s="1" customFormat="1" spans="1:25">
      <c r="A141" s="14" t="s">
        <v>42</v>
      </c>
      <c r="B141" s="15" t="s">
        <v>180</v>
      </c>
      <c r="C141" s="16">
        <v>8</v>
      </c>
      <c r="D141" s="16">
        <v>30</v>
      </c>
      <c r="E141" s="16">
        <v>0.7</v>
      </c>
      <c r="F141" s="16">
        <v>35</v>
      </c>
      <c r="G141" s="16">
        <v>38</v>
      </c>
      <c r="H141" s="16">
        <v>20</v>
      </c>
      <c r="I141" s="22">
        <f t="shared" si="47"/>
        <v>3</v>
      </c>
      <c r="J141" s="22">
        <f t="shared" si="48"/>
        <v>15</v>
      </c>
      <c r="K141" s="22">
        <f t="shared" si="49"/>
        <v>7</v>
      </c>
      <c r="L141" s="22">
        <f t="shared" si="50"/>
        <v>11</v>
      </c>
      <c r="M141" s="22">
        <f t="shared" si="51"/>
        <v>38</v>
      </c>
      <c r="N141" s="22">
        <f t="shared" si="52"/>
        <v>29</v>
      </c>
      <c r="O141" s="22">
        <f t="shared" si="53"/>
        <v>38</v>
      </c>
      <c r="P141" s="23" t="str">
        <f t="shared" si="54"/>
        <v/>
      </c>
      <c r="Q141" s="23" t="str">
        <f t="shared" si="55"/>
        <v>一级,优</v>
      </c>
      <c r="R141" s="28">
        <f t="shared" si="44"/>
        <v>52.6315789473684</v>
      </c>
      <c r="S141" s="28">
        <f t="shared" si="59"/>
        <v>25.9728119488965</v>
      </c>
      <c r="T141" s="28">
        <f t="shared" si="60"/>
        <v>26.6587669984719</v>
      </c>
      <c r="U141" s="29" t="b">
        <f t="shared" si="45"/>
        <v>0</v>
      </c>
      <c r="V141" s="28">
        <f t="shared" si="56"/>
        <v>58.6666666666667</v>
      </c>
      <c r="W141" s="29">
        <f t="shared" si="57"/>
        <v>0</v>
      </c>
      <c r="X141" s="29" t="b">
        <f t="shared" si="46"/>
        <v>0</v>
      </c>
      <c r="Y141" s="28">
        <f t="shared" si="58"/>
        <v>32.2666666666667</v>
      </c>
    </row>
    <row r="142" s="1" customFormat="1" spans="1:25">
      <c r="A142" s="14" t="s">
        <v>42</v>
      </c>
      <c r="B142" s="15" t="s">
        <v>181</v>
      </c>
      <c r="C142" s="16">
        <v>8</v>
      </c>
      <c r="D142" s="16">
        <v>31</v>
      </c>
      <c r="E142" s="16">
        <v>0.7</v>
      </c>
      <c r="F142" s="16">
        <v>36</v>
      </c>
      <c r="G142" s="16">
        <v>33</v>
      </c>
      <c r="H142" s="16">
        <v>20</v>
      </c>
      <c r="I142" s="22">
        <f t="shared" si="47"/>
        <v>3</v>
      </c>
      <c r="J142" s="22">
        <f t="shared" si="48"/>
        <v>16</v>
      </c>
      <c r="K142" s="22">
        <f t="shared" si="49"/>
        <v>7</v>
      </c>
      <c r="L142" s="22">
        <f t="shared" si="50"/>
        <v>12</v>
      </c>
      <c r="M142" s="22">
        <f t="shared" si="51"/>
        <v>33</v>
      </c>
      <c r="N142" s="22">
        <f t="shared" si="52"/>
        <v>29</v>
      </c>
      <c r="O142" s="22">
        <f t="shared" si="53"/>
        <v>33</v>
      </c>
      <c r="P142" s="23" t="str">
        <f t="shared" si="54"/>
        <v/>
      </c>
      <c r="Q142" s="23" t="str">
        <f t="shared" si="55"/>
        <v>一级,优</v>
      </c>
      <c r="R142" s="28">
        <f t="shared" si="44"/>
        <v>60.6060606060606</v>
      </c>
      <c r="S142" s="28">
        <f t="shared" si="59"/>
        <v>24.5895460919464</v>
      </c>
      <c r="T142" s="28">
        <f t="shared" si="60"/>
        <v>36.0165145141142</v>
      </c>
      <c r="U142" s="29" t="b">
        <f t="shared" si="45"/>
        <v>0</v>
      </c>
      <c r="V142" s="28">
        <f t="shared" si="56"/>
        <v>62.6666666666667</v>
      </c>
      <c r="W142" s="29">
        <f t="shared" si="57"/>
        <v>0</v>
      </c>
      <c r="X142" s="29" t="b">
        <f t="shared" si="46"/>
        <v>0</v>
      </c>
      <c r="Y142" s="28">
        <f t="shared" si="58"/>
        <v>34.4666666666667</v>
      </c>
    </row>
    <row r="143" spans="1:25">
      <c r="A143" s="14" t="s">
        <v>42</v>
      </c>
      <c r="B143" s="15" t="s">
        <v>182</v>
      </c>
      <c r="C143" s="16">
        <v>8</v>
      </c>
      <c r="D143" s="16">
        <v>42</v>
      </c>
      <c r="E143" s="16">
        <v>0.7</v>
      </c>
      <c r="F143" s="16">
        <v>24</v>
      </c>
      <c r="G143" s="16">
        <v>51</v>
      </c>
      <c r="H143" s="16">
        <v>22</v>
      </c>
      <c r="I143" s="22">
        <f t="shared" si="47"/>
        <v>3</v>
      </c>
      <c r="J143" s="22">
        <f t="shared" si="48"/>
        <v>21</v>
      </c>
      <c r="K143" s="22">
        <f t="shared" si="49"/>
        <v>7</v>
      </c>
      <c r="L143" s="22">
        <f t="shared" si="50"/>
        <v>8</v>
      </c>
      <c r="M143" s="22">
        <f t="shared" si="51"/>
        <v>51</v>
      </c>
      <c r="N143" s="22">
        <f t="shared" si="52"/>
        <v>32</v>
      </c>
      <c r="O143" s="22">
        <f t="shared" si="53"/>
        <v>51</v>
      </c>
      <c r="P143" s="23" t="str">
        <f t="shared" si="54"/>
        <v>PM10</v>
      </c>
      <c r="Q143" s="23" t="str">
        <f t="shared" si="55"/>
        <v>二级，良</v>
      </c>
      <c r="R143" s="28">
        <f t="shared" si="44"/>
        <v>43.1372549019608</v>
      </c>
      <c r="S143" s="28">
        <f t="shared" si="59"/>
        <v>23.9582329606333</v>
      </c>
      <c r="T143" s="28">
        <f t="shared" si="60"/>
        <v>19.1790219413275</v>
      </c>
      <c r="U143" s="29" t="b">
        <f t="shared" si="45"/>
        <v>0</v>
      </c>
      <c r="V143" s="28">
        <f t="shared" si="56"/>
        <v>66.3333333333333</v>
      </c>
      <c r="W143" s="29">
        <f t="shared" si="57"/>
        <v>0</v>
      </c>
      <c r="X143" s="29" t="b">
        <f t="shared" si="46"/>
        <v>0</v>
      </c>
      <c r="Y143" s="28">
        <f t="shared" si="58"/>
        <v>36.4833333333333</v>
      </c>
    </row>
    <row r="144" spans="1:25">
      <c r="A144" s="14" t="s">
        <v>42</v>
      </c>
      <c r="B144" s="15" t="s">
        <v>183</v>
      </c>
      <c r="C144" s="16">
        <v>8</v>
      </c>
      <c r="D144" s="16">
        <v>41</v>
      </c>
      <c r="E144" s="16">
        <v>0.8</v>
      </c>
      <c r="F144" s="16">
        <v>23</v>
      </c>
      <c r="G144" s="16">
        <v>56</v>
      </c>
      <c r="H144" s="16">
        <v>26</v>
      </c>
      <c r="I144" s="22">
        <f t="shared" si="47"/>
        <v>3</v>
      </c>
      <c r="J144" s="22">
        <f t="shared" si="48"/>
        <v>21</v>
      </c>
      <c r="K144" s="22">
        <f t="shared" si="49"/>
        <v>8</v>
      </c>
      <c r="L144" s="22">
        <f t="shared" si="50"/>
        <v>8</v>
      </c>
      <c r="M144" s="22">
        <f t="shared" si="51"/>
        <v>53</v>
      </c>
      <c r="N144" s="22">
        <f t="shared" si="52"/>
        <v>38</v>
      </c>
      <c r="O144" s="22">
        <f t="shared" si="53"/>
        <v>53</v>
      </c>
      <c r="P144" s="23" t="str">
        <f t="shared" si="54"/>
        <v>PM10</v>
      </c>
      <c r="Q144" s="23" t="str">
        <f t="shared" si="55"/>
        <v>二级，良</v>
      </c>
      <c r="R144" s="28">
        <f t="shared" si="44"/>
        <v>46.4285714285714</v>
      </c>
      <c r="S144" s="28">
        <f t="shared" si="59"/>
        <v>23.7651254145846</v>
      </c>
      <c r="T144" s="28">
        <f t="shared" si="60"/>
        <v>22.6634460139869</v>
      </c>
      <c r="U144" s="29" t="b">
        <f t="shared" si="45"/>
        <v>0</v>
      </c>
      <c r="V144" s="28">
        <f t="shared" si="56"/>
        <v>72.3333333333333</v>
      </c>
      <c r="W144" s="29">
        <f t="shared" si="57"/>
        <v>0</v>
      </c>
      <c r="X144" s="29" t="b">
        <f t="shared" si="46"/>
        <v>0</v>
      </c>
      <c r="Y144" s="28">
        <f t="shared" si="58"/>
        <v>39.7833333333333</v>
      </c>
    </row>
    <row r="145" spans="1:25">
      <c r="A145" s="14" t="s">
        <v>42</v>
      </c>
      <c r="B145" s="15" t="s">
        <v>184</v>
      </c>
      <c r="C145" s="16">
        <v>8</v>
      </c>
      <c r="D145" s="16">
        <v>34</v>
      </c>
      <c r="E145" s="16">
        <v>0.8</v>
      </c>
      <c r="F145" s="16">
        <v>28</v>
      </c>
      <c r="G145" s="16">
        <v>45</v>
      </c>
      <c r="H145" s="16">
        <v>27</v>
      </c>
      <c r="I145" s="22">
        <f t="shared" si="47"/>
        <v>3</v>
      </c>
      <c r="J145" s="22">
        <f t="shared" si="48"/>
        <v>17</v>
      </c>
      <c r="K145" s="22">
        <f t="shared" si="49"/>
        <v>8</v>
      </c>
      <c r="L145" s="22">
        <f t="shared" si="50"/>
        <v>9</v>
      </c>
      <c r="M145" s="22">
        <f t="shared" si="51"/>
        <v>45</v>
      </c>
      <c r="N145" s="22">
        <f t="shared" si="52"/>
        <v>39</v>
      </c>
      <c r="O145" s="22">
        <f t="shared" si="53"/>
        <v>45</v>
      </c>
      <c r="P145" s="23" t="str">
        <f t="shared" si="54"/>
        <v/>
      </c>
      <c r="Q145" s="23" t="str">
        <f t="shared" si="55"/>
        <v>一级,优</v>
      </c>
      <c r="R145" s="28">
        <f t="shared" si="44"/>
        <v>60</v>
      </c>
      <c r="S145" s="28">
        <f t="shared" si="59"/>
        <v>23.8707321734171</v>
      </c>
      <c r="T145" s="28">
        <f t="shared" si="60"/>
        <v>36.1292678265829</v>
      </c>
      <c r="U145" s="29" t="b">
        <f t="shared" si="45"/>
        <v>0</v>
      </c>
      <c r="V145" s="28">
        <f t="shared" si="56"/>
        <v>80.6666666666667</v>
      </c>
      <c r="W145" s="29">
        <f t="shared" si="57"/>
        <v>0</v>
      </c>
      <c r="X145" s="29" t="b">
        <f t="shared" si="46"/>
        <v>0</v>
      </c>
      <c r="Y145" s="28">
        <f t="shared" si="58"/>
        <v>44.3666666666667</v>
      </c>
    </row>
    <row r="146" spans="1:25">
      <c r="A146" s="14" t="s">
        <v>42</v>
      </c>
      <c r="B146" s="15" t="s">
        <v>185</v>
      </c>
      <c r="C146" s="16">
        <v>8</v>
      </c>
      <c r="D146" s="16">
        <v>47</v>
      </c>
      <c r="E146" s="16">
        <v>0.8</v>
      </c>
      <c r="F146" s="16">
        <v>9</v>
      </c>
      <c r="G146" s="16">
        <v>55</v>
      </c>
      <c r="H146" s="16">
        <v>35</v>
      </c>
      <c r="I146" s="22">
        <f t="shared" si="47"/>
        <v>3</v>
      </c>
      <c r="J146" s="22">
        <f t="shared" si="48"/>
        <v>24</v>
      </c>
      <c r="K146" s="22">
        <f t="shared" si="49"/>
        <v>8</v>
      </c>
      <c r="L146" s="22">
        <f t="shared" si="50"/>
        <v>3</v>
      </c>
      <c r="M146" s="22">
        <f t="shared" si="51"/>
        <v>53</v>
      </c>
      <c r="N146" s="22">
        <f t="shared" si="52"/>
        <v>50</v>
      </c>
      <c r="O146" s="22">
        <f t="shared" si="53"/>
        <v>53</v>
      </c>
      <c r="P146" s="23" t="str">
        <f t="shared" si="54"/>
        <v>PM10</v>
      </c>
      <c r="Q146" s="23" t="str">
        <f t="shared" si="55"/>
        <v>二级，良</v>
      </c>
      <c r="R146" s="28">
        <f t="shared" si="44"/>
        <v>63.6363636363636</v>
      </c>
      <c r="S146" s="28">
        <f t="shared" si="59"/>
        <v>25.7098126331872</v>
      </c>
      <c r="T146" s="28">
        <f t="shared" si="60"/>
        <v>37.9265510031764</v>
      </c>
      <c r="U146" s="29" t="b">
        <f t="shared" si="45"/>
        <v>0</v>
      </c>
      <c r="V146" s="28">
        <f t="shared" si="56"/>
        <v>86</v>
      </c>
      <c r="W146" s="29">
        <f t="shared" si="57"/>
        <v>0</v>
      </c>
      <c r="X146" s="29" t="b">
        <f t="shared" si="46"/>
        <v>0</v>
      </c>
      <c r="Y146" s="28">
        <f t="shared" si="58"/>
        <v>47.3</v>
      </c>
    </row>
    <row r="147" spans="1:25">
      <c r="A147" s="14" t="s">
        <v>42</v>
      </c>
      <c r="B147" s="15" t="s">
        <v>186</v>
      </c>
      <c r="C147" s="16">
        <v>8</v>
      </c>
      <c r="D147" s="16">
        <v>48</v>
      </c>
      <c r="E147" s="16">
        <v>0.8</v>
      </c>
      <c r="F147" s="16">
        <v>6</v>
      </c>
      <c r="G147" s="16">
        <v>71</v>
      </c>
      <c r="H147" s="16">
        <v>40</v>
      </c>
      <c r="I147" s="22">
        <f t="shared" si="47"/>
        <v>3</v>
      </c>
      <c r="J147" s="22">
        <f t="shared" si="48"/>
        <v>24</v>
      </c>
      <c r="K147" s="22">
        <f t="shared" si="49"/>
        <v>8</v>
      </c>
      <c r="L147" s="22">
        <f t="shared" si="50"/>
        <v>2</v>
      </c>
      <c r="M147" s="22">
        <f t="shared" si="51"/>
        <v>61</v>
      </c>
      <c r="N147" s="22">
        <f t="shared" si="52"/>
        <v>57</v>
      </c>
      <c r="O147" s="22">
        <f t="shared" si="53"/>
        <v>61</v>
      </c>
      <c r="P147" s="23" t="str">
        <f t="shared" si="54"/>
        <v>PM10</v>
      </c>
      <c r="Q147" s="23" t="str">
        <f t="shared" si="55"/>
        <v>二级，良</v>
      </c>
      <c r="R147" s="28">
        <f t="shared" si="44"/>
        <v>56.3380281690141</v>
      </c>
      <c r="S147" s="28">
        <f t="shared" si="59"/>
        <v>27.2033191266937</v>
      </c>
      <c r="T147" s="28">
        <f t="shared" si="60"/>
        <v>29.1347090423203</v>
      </c>
      <c r="U147" s="29" t="b">
        <f t="shared" si="45"/>
        <v>0</v>
      </c>
      <c r="V147" s="28">
        <f t="shared" si="56"/>
        <v>92.6666666666667</v>
      </c>
      <c r="W147" s="29">
        <f t="shared" si="57"/>
        <v>0</v>
      </c>
      <c r="X147" s="29" t="b">
        <f t="shared" si="46"/>
        <v>0</v>
      </c>
      <c r="Y147" s="28">
        <f t="shared" si="58"/>
        <v>50.9666666666667</v>
      </c>
    </row>
    <row r="148" spans="1:25">
      <c r="A148" s="14" t="s">
        <v>42</v>
      </c>
      <c r="B148" s="15" t="s">
        <v>187</v>
      </c>
      <c r="C148" s="16">
        <v>7</v>
      </c>
      <c r="D148" s="16">
        <v>29</v>
      </c>
      <c r="E148" s="16">
        <v>0.7</v>
      </c>
      <c r="F148" s="16">
        <v>18</v>
      </c>
      <c r="G148" s="16">
        <v>69</v>
      </c>
      <c r="H148" s="16">
        <v>27</v>
      </c>
      <c r="I148" s="22">
        <f t="shared" si="47"/>
        <v>3</v>
      </c>
      <c r="J148" s="22">
        <f t="shared" si="48"/>
        <v>15</v>
      </c>
      <c r="K148" s="22">
        <f t="shared" si="49"/>
        <v>7</v>
      </c>
      <c r="L148" s="22">
        <f t="shared" si="50"/>
        <v>6</v>
      </c>
      <c r="M148" s="22">
        <f t="shared" si="51"/>
        <v>60</v>
      </c>
      <c r="N148" s="22">
        <f t="shared" si="52"/>
        <v>39</v>
      </c>
      <c r="O148" s="22">
        <f t="shared" si="53"/>
        <v>60</v>
      </c>
      <c r="P148" s="23" t="str">
        <f t="shared" si="54"/>
        <v>PM10</v>
      </c>
      <c r="Q148" s="23" t="str">
        <f t="shared" si="55"/>
        <v>二级，良</v>
      </c>
      <c r="R148" s="28">
        <f t="shared" si="44"/>
        <v>39.1304347826087</v>
      </c>
      <c r="S148" s="28">
        <f t="shared" si="59"/>
        <v>27.5121898951642</v>
      </c>
      <c r="T148" s="28">
        <f t="shared" si="60"/>
        <v>11.6182448874445</v>
      </c>
      <c r="U148" s="29" t="b">
        <f t="shared" si="45"/>
        <v>0</v>
      </c>
      <c r="V148" s="28">
        <f t="shared" si="56"/>
        <v>103.666666666667</v>
      </c>
      <c r="W148" s="29">
        <f t="shared" si="57"/>
        <v>0</v>
      </c>
      <c r="X148" s="29" t="b">
        <f t="shared" si="46"/>
        <v>0</v>
      </c>
      <c r="Y148" s="28">
        <f t="shared" si="58"/>
        <v>57.0166666666667</v>
      </c>
    </row>
    <row r="149" spans="1:25">
      <c r="A149" s="14" t="s">
        <v>42</v>
      </c>
      <c r="B149" s="15" t="s">
        <v>188</v>
      </c>
      <c r="C149" s="16">
        <v>7</v>
      </c>
      <c r="D149" s="16">
        <v>16</v>
      </c>
      <c r="E149" s="16">
        <v>0.6</v>
      </c>
      <c r="F149" s="16">
        <v>31</v>
      </c>
      <c r="G149" s="16">
        <v>45</v>
      </c>
      <c r="H149" s="16">
        <v>19</v>
      </c>
      <c r="I149" s="22">
        <f t="shared" si="47"/>
        <v>3</v>
      </c>
      <c r="J149" s="22">
        <f t="shared" si="48"/>
        <v>8</v>
      </c>
      <c r="K149" s="22">
        <f t="shared" si="49"/>
        <v>6</v>
      </c>
      <c r="L149" s="22">
        <f t="shared" si="50"/>
        <v>10</v>
      </c>
      <c r="M149" s="22">
        <f t="shared" si="51"/>
        <v>45</v>
      </c>
      <c r="N149" s="22">
        <f t="shared" si="52"/>
        <v>28</v>
      </c>
      <c r="O149" s="22">
        <f t="shared" si="53"/>
        <v>45</v>
      </c>
      <c r="P149" s="23" t="str">
        <f t="shared" si="54"/>
        <v/>
      </c>
      <c r="Q149" s="23" t="str">
        <f t="shared" si="55"/>
        <v>一级,优</v>
      </c>
      <c r="R149" s="28">
        <f t="shared" si="44"/>
        <v>42.2222222222222</v>
      </c>
      <c r="S149" s="28">
        <f t="shared" si="59"/>
        <v>25.7225544098766</v>
      </c>
      <c r="T149" s="28">
        <f t="shared" si="60"/>
        <v>16.4996678123457</v>
      </c>
      <c r="U149" s="29" t="b">
        <f t="shared" si="45"/>
        <v>0</v>
      </c>
      <c r="V149" s="28">
        <f t="shared" si="56"/>
        <v>115.666666666667</v>
      </c>
      <c r="W149" s="29">
        <f t="shared" si="57"/>
        <v>0</v>
      </c>
      <c r="X149" s="29" t="b">
        <f t="shared" si="46"/>
        <v>0</v>
      </c>
      <c r="Y149" s="28">
        <f t="shared" si="58"/>
        <v>63.6166666666667</v>
      </c>
    </row>
    <row r="150" spans="1:25">
      <c r="A150" s="14" t="s">
        <v>42</v>
      </c>
      <c r="B150" s="15" t="s">
        <v>189</v>
      </c>
      <c r="C150" s="16">
        <v>7</v>
      </c>
      <c r="D150" s="16">
        <v>21</v>
      </c>
      <c r="E150" s="16">
        <v>0.6</v>
      </c>
      <c r="F150" s="16">
        <v>23</v>
      </c>
      <c r="G150" s="16">
        <v>36</v>
      </c>
      <c r="H150" s="16">
        <v>20</v>
      </c>
      <c r="I150" s="22">
        <f t="shared" si="47"/>
        <v>3</v>
      </c>
      <c r="J150" s="22">
        <f t="shared" si="48"/>
        <v>11</v>
      </c>
      <c r="K150" s="22">
        <f t="shared" si="49"/>
        <v>6</v>
      </c>
      <c r="L150" s="22">
        <f t="shared" si="50"/>
        <v>8</v>
      </c>
      <c r="M150" s="22">
        <f t="shared" si="51"/>
        <v>36</v>
      </c>
      <c r="N150" s="22">
        <f t="shared" si="52"/>
        <v>29</v>
      </c>
      <c r="O150" s="22">
        <f t="shared" si="53"/>
        <v>36</v>
      </c>
      <c r="P150" s="23" t="str">
        <f t="shared" si="54"/>
        <v/>
      </c>
      <c r="Q150" s="23" t="str">
        <f t="shared" si="55"/>
        <v>一级,优</v>
      </c>
      <c r="R150" s="28">
        <f t="shared" si="44"/>
        <v>55.5555555555556</v>
      </c>
      <c r="S150" s="28">
        <f t="shared" si="59"/>
        <v>25.646301686565</v>
      </c>
      <c r="T150" s="28">
        <f t="shared" si="60"/>
        <v>29.9092538689906</v>
      </c>
      <c r="U150" s="29" t="b">
        <f t="shared" si="45"/>
        <v>0</v>
      </c>
      <c r="V150" s="28">
        <f t="shared" si="56"/>
        <v>113.666666666667</v>
      </c>
      <c r="W150" s="29">
        <f t="shared" si="57"/>
        <v>0</v>
      </c>
      <c r="X150" s="29" t="b">
        <f t="shared" si="46"/>
        <v>0</v>
      </c>
      <c r="Y150" s="28">
        <f t="shared" si="58"/>
        <v>62.5166666666667</v>
      </c>
    </row>
    <row r="151" spans="1:25">
      <c r="A151" s="14" t="s">
        <v>42</v>
      </c>
      <c r="B151" s="15" t="s">
        <v>190</v>
      </c>
      <c r="C151" s="16">
        <v>7</v>
      </c>
      <c r="D151" s="16">
        <v>36</v>
      </c>
      <c r="E151" s="16">
        <v>0.7</v>
      </c>
      <c r="F151" s="16">
        <v>5</v>
      </c>
      <c r="G151" s="16">
        <v>56</v>
      </c>
      <c r="H151" s="16">
        <v>26</v>
      </c>
      <c r="I151" s="22">
        <f t="shared" si="47"/>
        <v>3</v>
      </c>
      <c r="J151" s="22">
        <f t="shared" si="48"/>
        <v>18</v>
      </c>
      <c r="K151" s="22">
        <f t="shared" si="49"/>
        <v>7</v>
      </c>
      <c r="L151" s="22">
        <f t="shared" si="50"/>
        <v>2</v>
      </c>
      <c r="M151" s="22">
        <f t="shared" si="51"/>
        <v>53</v>
      </c>
      <c r="N151" s="22">
        <f t="shared" si="52"/>
        <v>38</v>
      </c>
      <c r="O151" s="22">
        <f t="shared" si="53"/>
        <v>53</v>
      </c>
      <c r="P151" s="23" t="str">
        <f t="shared" si="54"/>
        <v>PM10</v>
      </c>
      <c r="Q151" s="23" t="str">
        <f t="shared" si="55"/>
        <v>二级，良</v>
      </c>
      <c r="R151" s="28">
        <f t="shared" si="44"/>
        <v>46.4285714285714</v>
      </c>
      <c r="S151" s="28">
        <f t="shared" si="59"/>
        <v>26.406883697147</v>
      </c>
      <c r="T151" s="28">
        <f t="shared" si="60"/>
        <v>20.0216877314244</v>
      </c>
      <c r="U151" s="29" t="b">
        <f t="shared" si="45"/>
        <v>0</v>
      </c>
      <c r="V151" s="28">
        <f t="shared" si="56"/>
        <v>107</v>
      </c>
      <c r="W151" s="29">
        <f t="shared" si="57"/>
        <v>0</v>
      </c>
      <c r="X151" s="29" t="b">
        <f t="shared" si="46"/>
        <v>0</v>
      </c>
      <c r="Y151" s="28">
        <f t="shared" si="58"/>
        <v>58.85</v>
      </c>
    </row>
    <row r="152" spans="1:25">
      <c r="A152" s="14" t="s">
        <v>42</v>
      </c>
      <c r="B152" s="15" t="s">
        <v>191</v>
      </c>
      <c r="C152" s="16">
        <v>7</v>
      </c>
      <c r="D152" s="16">
        <v>36</v>
      </c>
      <c r="E152" s="16">
        <v>0.7</v>
      </c>
      <c r="F152" s="16">
        <v>4</v>
      </c>
      <c r="G152" s="16">
        <v>70</v>
      </c>
      <c r="H152" s="16">
        <v>29</v>
      </c>
      <c r="I152" s="22">
        <f t="shared" si="47"/>
        <v>3</v>
      </c>
      <c r="J152" s="22">
        <f t="shared" si="48"/>
        <v>18</v>
      </c>
      <c r="K152" s="22">
        <f t="shared" si="49"/>
        <v>7</v>
      </c>
      <c r="L152" s="22">
        <f t="shared" si="50"/>
        <v>2</v>
      </c>
      <c r="M152" s="22">
        <f t="shared" si="51"/>
        <v>60</v>
      </c>
      <c r="N152" s="22">
        <f t="shared" si="52"/>
        <v>42</v>
      </c>
      <c r="O152" s="22">
        <f t="shared" si="53"/>
        <v>60</v>
      </c>
      <c r="P152" s="23" t="str">
        <f t="shared" si="54"/>
        <v>PM10</v>
      </c>
      <c r="Q152" s="23" t="str">
        <f t="shared" si="55"/>
        <v>二级，良</v>
      </c>
      <c r="R152" s="28">
        <f t="shared" si="44"/>
        <v>41.4285714285714</v>
      </c>
      <c r="S152" s="28">
        <f t="shared" si="59"/>
        <v>25.2759313161946</v>
      </c>
      <c r="T152" s="28">
        <f t="shared" si="60"/>
        <v>16.1526401123768</v>
      </c>
      <c r="U152" s="29" t="b">
        <f t="shared" si="45"/>
        <v>0</v>
      </c>
      <c r="V152" s="28">
        <f t="shared" si="56"/>
        <v>110.666666666667</v>
      </c>
      <c r="W152" s="29">
        <f t="shared" si="57"/>
        <v>0</v>
      </c>
      <c r="X152" s="29" t="b">
        <f t="shared" si="46"/>
        <v>0</v>
      </c>
      <c r="Y152" s="28">
        <f t="shared" si="58"/>
        <v>60.8666666666667</v>
      </c>
    </row>
    <row r="153" spans="1:25">
      <c r="A153" s="14" t="s">
        <v>42</v>
      </c>
      <c r="B153" s="15" t="s">
        <v>192</v>
      </c>
      <c r="C153" s="16">
        <v>7</v>
      </c>
      <c r="D153" s="16">
        <v>39</v>
      </c>
      <c r="E153" s="16">
        <v>0.6</v>
      </c>
      <c r="F153" s="16">
        <v>5</v>
      </c>
      <c r="G153" s="16">
        <v>62</v>
      </c>
      <c r="H153" s="16">
        <v>26</v>
      </c>
      <c r="I153" s="22">
        <f t="shared" si="47"/>
        <v>3</v>
      </c>
      <c r="J153" s="22">
        <f t="shared" si="48"/>
        <v>20</v>
      </c>
      <c r="K153" s="22">
        <f t="shared" si="49"/>
        <v>6</v>
      </c>
      <c r="L153" s="22">
        <f t="shared" si="50"/>
        <v>2</v>
      </c>
      <c r="M153" s="22">
        <f t="shared" si="51"/>
        <v>56</v>
      </c>
      <c r="N153" s="22">
        <f t="shared" si="52"/>
        <v>38</v>
      </c>
      <c r="O153" s="22">
        <f t="shared" si="53"/>
        <v>56</v>
      </c>
      <c r="P153" s="23" t="str">
        <f t="shared" si="54"/>
        <v>PM10</v>
      </c>
      <c r="Q153" s="23" t="str">
        <f t="shared" si="55"/>
        <v>二级，良</v>
      </c>
      <c r="R153" s="28">
        <f t="shared" si="44"/>
        <v>41.9354838709677</v>
      </c>
      <c r="S153" s="28">
        <f t="shared" si="59"/>
        <v>23.4252819655453</v>
      </c>
      <c r="T153" s="28">
        <f t="shared" si="60"/>
        <v>18.5102019054225</v>
      </c>
      <c r="U153" s="29" t="b">
        <f t="shared" si="45"/>
        <v>0</v>
      </c>
      <c r="V153" s="28">
        <f t="shared" si="56"/>
        <v>115.666666666667</v>
      </c>
      <c r="W153" s="29">
        <f t="shared" si="57"/>
        <v>0</v>
      </c>
      <c r="X153" s="29" t="b">
        <f t="shared" si="46"/>
        <v>0</v>
      </c>
      <c r="Y153" s="28">
        <f t="shared" si="58"/>
        <v>63.6166666666667</v>
      </c>
    </row>
    <row r="154" spans="1:25">
      <c r="A154" s="14" t="s">
        <v>42</v>
      </c>
      <c r="B154" s="15" t="s">
        <v>193</v>
      </c>
      <c r="C154" s="16">
        <v>7</v>
      </c>
      <c r="D154" s="16">
        <v>34</v>
      </c>
      <c r="E154" s="16">
        <v>0.6</v>
      </c>
      <c r="F154" s="16">
        <v>5</v>
      </c>
      <c r="G154" s="16">
        <v>60</v>
      </c>
      <c r="H154" s="16">
        <v>26</v>
      </c>
      <c r="I154" s="22">
        <f t="shared" si="47"/>
        <v>3</v>
      </c>
      <c r="J154" s="22">
        <f t="shared" si="48"/>
        <v>17</v>
      </c>
      <c r="K154" s="22">
        <f t="shared" si="49"/>
        <v>6</v>
      </c>
      <c r="L154" s="22">
        <f t="shared" si="50"/>
        <v>2</v>
      </c>
      <c r="M154" s="22">
        <f t="shared" si="51"/>
        <v>55</v>
      </c>
      <c r="N154" s="22">
        <f t="shared" si="52"/>
        <v>38</v>
      </c>
      <c r="O154" s="22">
        <f t="shared" si="53"/>
        <v>55</v>
      </c>
      <c r="P154" s="23" t="str">
        <f t="shared" si="54"/>
        <v>PM10</v>
      </c>
      <c r="Q154" s="23" t="str">
        <f t="shared" si="55"/>
        <v>二级，良</v>
      </c>
      <c r="R154" s="28">
        <f t="shared" si="44"/>
        <v>43.3333333333333</v>
      </c>
      <c r="S154" s="28">
        <f t="shared" si="59"/>
        <v>22.2250699407081</v>
      </c>
      <c r="T154" s="28">
        <f t="shared" si="60"/>
        <v>21.1082633926252</v>
      </c>
      <c r="U154" s="29" t="b">
        <f t="shared" si="45"/>
        <v>0</v>
      </c>
      <c r="V154" s="28">
        <f t="shared" si="56"/>
        <v>112.666666666667</v>
      </c>
      <c r="W154" s="29">
        <f t="shared" si="57"/>
        <v>0</v>
      </c>
      <c r="X154" s="29" t="b">
        <f t="shared" si="46"/>
        <v>0</v>
      </c>
      <c r="Y154" s="28">
        <f t="shared" si="58"/>
        <v>61.9666666666667</v>
      </c>
    </row>
    <row r="155" spans="1:25">
      <c r="A155" s="14" t="s">
        <v>42</v>
      </c>
      <c r="B155" s="15" t="s">
        <v>194</v>
      </c>
      <c r="C155" s="16">
        <v>7</v>
      </c>
      <c r="D155" s="16">
        <v>32</v>
      </c>
      <c r="E155" s="16">
        <v>0.6</v>
      </c>
      <c r="F155" s="16">
        <v>4</v>
      </c>
      <c r="G155" s="16">
        <v>64</v>
      </c>
      <c r="H155" s="16">
        <v>25</v>
      </c>
      <c r="I155" s="22">
        <f t="shared" si="47"/>
        <v>3</v>
      </c>
      <c r="J155" s="22">
        <f t="shared" si="48"/>
        <v>16</v>
      </c>
      <c r="K155" s="22">
        <f t="shared" si="49"/>
        <v>6</v>
      </c>
      <c r="L155" s="22">
        <f t="shared" si="50"/>
        <v>2</v>
      </c>
      <c r="M155" s="22">
        <f t="shared" si="51"/>
        <v>57</v>
      </c>
      <c r="N155" s="22">
        <f t="shared" si="52"/>
        <v>36</v>
      </c>
      <c r="O155" s="22">
        <f t="shared" si="53"/>
        <v>57</v>
      </c>
      <c r="P155" s="23" t="str">
        <f t="shared" si="54"/>
        <v>PM10</v>
      </c>
      <c r="Q155" s="23" t="str">
        <f t="shared" si="55"/>
        <v>二级，良</v>
      </c>
      <c r="R155" s="28">
        <f t="shared" si="44"/>
        <v>39.0625</v>
      </c>
      <c r="S155" s="28">
        <f t="shared" si="59"/>
        <v>22.5753114866018</v>
      </c>
      <c r="T155" s="28">
        <f t="shared" si="60"/>
        <v>16.4871885133982</v>
      </c>
      <c r="U155" s="29" t="b">
        <f t="shared" si="45"/>
        <v>0</v>
      </c>
      <c r="V155" s="28">
        <f t="shared" si="56"/>
        <v>109.666666666667</v>
      </c>
      <c r="W155" s="29">
        <f t="shared" si="57"/>
        <v>0</v>
      </c>
      <c r="X155" s="29" t="b">
        <f t="shared" si="46"/>
        <v>0</v>
      </c>
      <c r="Y155" s="28">
        <f t="shared" si="58"/>
        <v>60.3166666666667</v>
      </c>
    </row>
    <row r="156" spans="1:25">
      <c r="A156" s="14" t="s">
        <v>42</v>
      </c>
      <c r="B156" s="15" t="s">
        <v>195</v>
      </c>
      <c r="C156" s="16">
        <v>7</v>
      </c>
      <c r="D156" s="16">
        <v>29</v>
      </c>
      <c r="E156" s="16">
        <v>0.6</v>
      </c>
      <c r="F156" s="16">
        <v>5</v>
      </c>
      <c r="G156" s="16">
        <v>62</v>
      </c>
      <c r="H156" s="16">
        <v>23</v>
      </c>
      <c r="I156" s="22">
        <f t="shared" si="47"/>
        <v>3</v>
      </c>
      <c r="J156" s="22">
        <f t="shared" si="48"/>
        <v>15</v>
      </c>
      <c r="K156" s="22">
        <f t="shared" si="49"/>
        <v>6</v>
      </c>
      <c r="L156" s="22">
        <f t="shared" si="50"/>
        <v>2</v>
      </c>
      <c r="M156" s="22">
        <f t="shared" si="51"/>
        <v>56</v>
      </c>
      <c r="N156" s="22">
        <f t="shared" si="52"/>
        <v>33</v>
      </c>
      <c r="O156" s="22">
        <f t="shared" si="53"/>
        <v>56</v>
      </c>
      <c r="P156" s="23" t="str">
        <f t="shared" si="54"/>
        <v>PM10</v>
      </c>
      <c r="Q156" s="23" t="str">
        <f t="shared" si="55"/>
        <v>二级，良</v>
      </c>
      <c r="R156" s="28">
        <f t="shared" si="44"/>
        <v>37.0967741935484</v>
      </c>
      <c r="S156" s="28">
        <f t="shared" si="59"/>
        <v>22.3120013014166</v>
      </c>
      <c r="T156" s="28">
        <f t="shared" si="60"/>
        <v>14.7847728921318</v>
      </c>
      <c r="U156" s="29" t="b">
        <f t="shared" si="45"/>
        <v>0</v>
      </c>
      <c r="V156" s="28">
        <f t="shared" si="56"/>
        <v>116</v>
      </c>
      <c r="W156" s="29">
        <f t="shared" si="57"/>
        <v>0</v>
      </c>
      <c r="X156" s="29" t="b">
        <f t="shared" si="46"/>
        <v>0</v>
      </c>
      <c r="Y156" s="28">
        <f t="shared" si="58"/>
        <v>63.8</v>
      </c>
    </row>
    <row r="157" spans="1:25">
      <c r="A157" s="14" t="s">
        <v>42</v>
      </c>
      <c r="B157" s="15" t="s">
        <v>196</v>
      </c>
      <c r="C157" s="16">
        <v>7</v>
      </c>
      <c r="D157" s="16">
        <v>27</v>
      </c>
      <c r="E157" s="16">
        <v>0.6</v>
      </c>
      <c r="F157" s="16">
        <v>11</v>
      </c>
      <c r="G157" s="16">
        <v>65</v>
      </c>
      <c r="H157" s="16">
        <v>22</v>
      </c>
      <c r="I157" s="22">
        <f t="shared" si="47"/>
        <v>3</v>
      </c>
      <c r="J157" s="22">
        <f t="shared" si="48"/>
        <v>14</v>
      </c>
      <c r="K157" s="22">
        <f t="shared" si="49"/>
        <v>6</v>
      </c>
      <c r="L157" s="22">
        <f t="shared" si="50"/>
        <v>4</v>
      </c>
      <c r="M157" s="22">
        <f t="shared" si="51"/>
        <v>58</v>
      </c>
      <c r="N157" s="22">
        <f t="shared" si="52"/>
        <v>32</v>
      </c>
      <c r="O157" s="22">
        <f t="shared" si="53"/>
        <v>58</v>
      </c>
      <c r="P157" s="23" t="str">
        <f t="shared" si="54"/>
        <v>PM10</v>
      </c>
      <c r="Q157" s="23" t="str">
        <f t="shared" si="55"/>
        <v>二级，良</v>
      </c>
      <c r="R157" s="28">
        <f t="shared" si="44"/>
        <v>33.8461538461538</v>
      </c>
      <c r="S157" s="28">
        <f t="shared" si="59"/>
        <v>20.7737695212494</v>
      </c>
      <c r="T157" s="28">
        <f t="shared" si="60"/>
        <v>13.0723843249045</v>
      </c>
      <c r="U157" s="29" t="b">
        <f t="shared" si="45"/>
        <v>0</v>
      </c>
      <c r="V157" s="28">
        <f t="shared" si="56"/>
        <v>124.666666666667</v>
      </c>
      <c r="W157" s="29">
        <f t="shared" si="57"/>
        <v>0</v>
      </c>
      <c r="X157" s="29" t="b">
        <f t="shared" si="46"/>
        <v>0</v>
      </c>
      <c r="Y157" s="28">
        <f t="shared" si="58"/>
        <v>68.5666666666667</v>
      </c>
    </row>
    <row r="158" spans="1:25">
      <c r="A158" s="14" t="s">
        <v>42</v>
      </c>
      <c r="B158" s="15" t="s">
        <v>197</v>
      </c>
      <c r="C158" s="16">
        <v>7</v>
      </c>
      <c r="D158" s="16">
        <v>24</v>
      </c>
      <c r="E158" s="16">
        <v>0.6</v>
      </c>
      <c r="F158" s="16">
        <v>31</v>
      </c>
      <c r="G158" s="16">
        <v>49</v>
      </c>
      <c r="H158" s="16">
        <v>23</v>
      </c>
      <c r="I158" s="22">
        <f t="shared" si="47"/>
        <v>3</v>
      </c>
      <c r="J158" s="22">
        <f t="shared" si="48"/>
        <v>12</v>
      </c>
      <c r="K158" s="22">
        <f t="shared" si="49"/>
        <v>6</v>
      </c>
      <c r="L158" s="22">
        <f t="shared" si="50"/>
        <v>10</v>
      </c>
      <c r="M158" s="22">
        <f t="shared" si="51"/>
        <v>49</v>
      </c>
      <c r="N158" s="22">
        <f t="shared" si="52"/>
        <v>33</v>
      </c>
      <c r="O158" s="22">
        <f t="shared" si="53"/>
        <v>49</v>
      </c>
      <c r="P158" s="23" t="str">
        <f t="shared" si="54"/>
        <v/>
      </c>
      <c r="Q158" s="23" t="str">
        <f t="shared" si="55"/>
        <v>一级,优</v>
      </c>
      <c r="R158" s="28">
        <f t="shared" si="44"/>
        <v>46.9387755102041</v>
      </c>
      <c r="S158" s="28">
        <f t="shared" si="59"/>
        <v>19.7252347227146</v>
      </c>
      <c r="T158" s="28">
        <f t="shared" si="60"/>
        <v>27.2135407874895</v>
      </c>
      <c r="U158" s="29" t="b">
        <f t="shared" si="45"/>
        <v>0</v>
      </c>
      <c r="V158" s="28">
        <f t="shared" si="56"/>
        <v>127.666666666667</v>
      </c>
      <c r="W158" s="29">
        <f t="shared" si="57"/>
        <v>0</v>
      </c>
      <c r="X158" s="29" t="b">
        <f t="shared" si="46"/>
        <v>0</v>
      </c>
      <c r="Y158" s="28">
        <f t="shared" si="58"/>
        <v>70.2166666666667</v>
      </c>
    </row>
    <row r="159" spans="1:25">
      <c r="A159" s="14" t="s">
        <v>42</v>
      </c>
      <c r="B159" s="15" t="s">
        <v>198</v>
      </c>
      <c r="C159" s="16">
        <v>8</v>
      </c>
      <c r="D159" s="16">
        <v>18</v>
      </c>
      <c r="E159" s="16">
        <v>0.6</v>
      </c>
      <c r="F159" s="16">
        <v>50</v>
      </c>
      <c r="G159" s="16">
        <v>52</v>
      </c>
      <c r="H159" s="16">
        <v>22</v>
      </c>
      <c r="I159" s="22">
        <f t="shared" si="47"/>
        <v>3</v>
      </c>
      <c r="J159" s="22">
        <f t="shared" si="48"/>
        <v>9</v>
      </c>
      <c r="K159" s="22">
        <f t="shared" si="49"/>
        <v>6</v>
      </c>
      <c r="L159" s="22">
        <f t="shared" si="50"/>
        <v>16</v>
      </c>
      <c r="M159" s="22">
        <f t="shared" si="51"/>
        <v>51</v>
      </c>
      <c r="N159" s="22">
        <f t="shared" si="52"/>
        <v>32</v>
      </c>
      <c r="O159" s="22">
        <f t="shared" si="53"/>
        <v>51</v>
      </c>
      <c r="P159" s="23" t="str">
        <f t="shared" si="54"/>
        <v>PM10</v>
      </c>
      <c r="Q159" s="23" t="str">
        <f t="shared" si="55"/>
        <v>二级，良</v>
      </c>
      <c r="R159" s="28">
        <f t="shared" si="44"/>
        <v>42.3076923076923</v>
      </c>
      <c r="S159" s="28">
        <f t="shared" si="59"/>
        <v>20.1844183961839</v>
      </c>
      <c r="T159" s="28">
        <f t="shared" si="60"/>
        <v>22.1232739115084</v>
      </c>
      <c r="U159" s="29" t="b">
        <f t="shared" si="45"/>
        <v>0</v>
      </c>
      <c r="V159" s="28">
        <f t="shared" si="56"/>
        <v>120.666666666667</v>
      </c>
      <c r="W159" s="29">
        <f t="shared" si="57"/>
        <v>0</v>
      </c>
      <c r="X159" s="29" t="b">
        <f t="shared" si="46"/>
        <v>0</v>
      </c>
      <c r="Y159" s="28">
        <f t="shared" si="58"/>
        <v>66.3666666666667</v>
      </c>
    </row>
    <row r="160" spans="1:25">
      <c r="A160" s="14" t="s">
        <v>42</v>
      </c>
      <c r="B160" s="15" t="s">
        <v>199</v>
      </c>
      <c r="C160" s="16">
        <v>8</v>
      </c>
      <c r="D160" s="16">
        <v>12</v>
      </c>
      <c r="E160" s="16">
        <v>0.6</v>
      </c>
      <c r="F160" s="16">
        <v>74</v>
      </c>
      <c r="G160" s="16">
        <v>40</v>
      </c>
      <c r="H160" s="16">
        <v>18</v>
      </c>
      <c r="I160" s="22">
        <f t="shared" si="47"/>
        <v>3</v>
      </c>
      <c r="J160" s="22">
        <f t="shared" si="48"/>
        <v>6</v>
      </c>
      <c r="K160" s="22">
        <f t="shared" si="49"/>
        <v>6</v>
      </c>
      <c r="L160" s="22">
        <f t="shared" si="50"/>
        <v>24</v>
      </c>
      <c r="M160" s="22">
        <f t="shared" si="51"/>
        <v>40</v>
      </c>
      <c r="N160" s="22">
        <f t="shared" si="52"/>
        <v>26</v>
      </c>
      <c r="O160" s="22">
        <f t="shared" si="53"/>
        <v>40</v>
      </c>
      <c r="P160" s="23" t="str">
        <f t="shared" si="54"/>
        <v/>
      </c>
      <c r="Q160" s="23" t="str">
        <f t="shared" si="55"/>
        <v>一级,优</v>
      </c>
      <c r="R160" s="28">
        <f t="shared" si="44"/>
        <v>45</v>
      </c>
      <c r="S160" s="28">
        <f t="shared" si="59"/>
        <v>20.215435765911</v>
      </c>
      <c r="T160" s="28">
        <f t="shared" si="60"/>
        <v>24.784564234089</v>
      </c>
      <c r="U160" s="29" t="b">
        <f t="shared" si="45"/>
        <v>0</v>
      </c>
      <c r="V160" s="28">
        <f t="shared" si="56"/>
        <v>117.333333333333</v>
      </c>
      <c r="W160" s="29">
        <f t="shared" si="57"/>
        <v>0</v>
      </c>
      <c r="X160" s="29" t="b">
        <f t="shared" si="46"/>
        <v>0</v>
      </c>
      <c r="Y160" s="28">
        <f t="shared" si="58"/>
        <v>64.5333333333333</v>
      </c>
    </row>
    <row r="161" spans="1:25">
      <c r="A161" s="14" t="s">
        <v>42</v>
      </c>
      <c r="B161" s="15" t="s">
        <v>200</v>
      </c>
      <c r="C161" s="16">
        <v>7</v>
      </c>
      <c r="D161" s="16">
        <v>6</v>
      </c>
      <c r="E161" s="16">
        <v>0.5</v>
      </c>
      <c r="F161" s="16">
        <v>91</v>
      </c>
      <c r="G161" s="16">
        <v>28</v>
      </c>
      <c r="H161" s="16">
        <v>12</v>
      </c>
      <c r="I161" s="22">
        <f t="shared" si="47"/>
        <v>3</v>
      </c>
      <c r="J161" s="22">
        <f t="shared" si="48"/>
        <v>3</v>
      </c>
      <c r="K161" s="22">
        <f t="shared" si="49"/>
        <v>5</v>
      </c>
      <c r="L161" s="22">
        <f t="shared" si="50"/>
        <v>29</v>
      </c>
      <c r="M161" s="22">
        <f t="shared" si="51"/>
        <v>28</v>
      </c>
      <c r="N161" s="22">
        <f t="shared" si="52"/>
        <v>18</v>
      </c>
      <c r="O161" s="22">
        <f t="shared" si="53"/>
        <v>29</v>
      </c>
      <c r="P161" s="23" t="str">
        <f t="shared" si="54"/>
        <v/>
      </c>
      <c r="Q161" s="23" t="str">
        <f t="shared" si="55"/>
        <v>一级,优</v>
      </c>
      <c r="R161" s="28">
        <f t="shared" si="44"/>
        <v>42.8571428571429</v>
      </c>
      <c r="S161" s="28">
        <f t="shared" si="59"/>
        <v>20.3543246547999</v>
      </c>
      <c r="T161" s="28">
        <f t="shared" si="60"/>
        <v>22.502818202343</v>
      </c>
      <c r="U161" s="29" t="b">
        <f t="shared" si="45"/>
        <v>0</v>
      </c>
      <c r="V161" s="28">
        <f t="shared" si="56"/>
        <v>110.666666666667</v>
      </c>
      <c r="W161" s="29">
        <f t="shared" si="57"/>
        <v>0</v>
      </c>
      <c r="X161" s="29" t="b">
        <f t="shared" si="46"/>
        <v>0</v>
      </c>
      <c r="Y161" s="28">
        <f t="shared" si="58"/>
        <v>60.8666666666667</v>
      </c>
    </row>
    <row r="162" spans="1:25">
      <c r="A162" s="14" t="s">
        <v>42</v>
      </c>
      <c r="B162" s="15" t="s">
        <v>201</v>
      </c>
      <c r="C162" s="16">
        <v>7</v>
      </c>
      <c r="D162" s="16">
        <v>5</v>
      </c>
      <c r="E162" s="16">
        <v>0.5</v>
      </c>
      <c r="F162" s="16">
        <v>96</v>
      </c>
      <c r="G162" s="16">
        <v>28</v>
      </c>
      <c r="H162" s="16">
        <v>11</v>
      </c>
      <c r="I162" s="22">
        <f t="shared" si="47"/>
        <v>3</v>
      </c>
      <c r="J162" s="22">
        <f t="shared" si="48"/>
        <v>3</v>
      </c>
      <c r="K162" s="22">
        <f t="shared" si="49"/>
        <v>5</v>
      </c>
      <c r="L162" s="22">
        <f t="shared" si="50"/>
        <v>30</v>
      </c>
      <c r="M162" s="22">
        <f t="shared" si="51"/>
        <v>28</v>
      </c>
      <c r="N162" s="22">
        <f t="shared" si="52"/>
        <v>16</v>
      </c>
      <c r="O162" s="22">
        <f t="shared" si="53"/>
        <v>30</v>
      </c>
      <c r="P162" s="23" t="str">
        <f t="shared" si="54"/>
        <v/>
      </c>
      <c r="Q162" s="23" t="str">
        <f t="shared" si="55"/>
        <v>一级,优</v>
      </c>
      <c r="R162" s="28">
        <f t="shared" si="44"/>
        <v>39.2857142857143</v>
      </c>
      <c r="S162" s="28">
        <f t="shared" si="59"/>
        <v>20.6705448928951</v>
      </c>
      <c r="T162" s="28">
        <f t="shared" si="60"/>
        <v>18.6151693928192</v>
      </c>
      <c r="U162" s="29" t="b">
        <f t="shared" si="45"/>
        <v>0</v>
      </c>
      <c r="V162" s="28">
        <f t="shared" si="56"/>
        <v>98.6666666666667</v>
      </c>
      <c r="W162" s="29">
        <f t="shared" si="57"/>
        <v>0</v>
      </c>
      <c r="X162" s="29" t="b">
        <f t="shared" si="46"/>
        <v>0</v>
      </c>
      <c r="Y162" s="28">
        <f t="shared" si="58"/>
        <v>54.2666666666667</v>
      </c>
    </row>
    <row r="163" spans="1:25">
      <c r="A163" s="14" t="s">
        <v>42</v>
      </c>
      <c r="B163" s="15" t="s">
        <v>202</v>
      </c>
      <c r="C163" s="16">
        <v>7</v>
      </c>
      <c r="D163" s="16">
        <v>5</v>
      </c>
      <c r="E163" s="16">
        <v>0.5</v>
      </c>
      <c r="F163" s="16">
        <v>96</v>
      </c>
      <c r="G163" s="16">
        <v>29</v>
      </c>
      <c r="H163" s="16">
        <v>11</v>
      </c>
      <c r="I163" s="22">
        <f t="shared" si="47"/>
        <v>3</v>
      </c>
      <c r="J163" s="22">
        <f t="shared" si="48"/>
        <v>3</v>
      </c>
      <c r="K163" s="22">
        <f t="shared" si="49"/>
        <v>5</v>
      </c>
      <c r="L163" s="22">
        <f t="shared" si="50"/>
        <v>30</v>
      </c>
      <c r="M163" s="22">
        <f t="shared" si="51"/>
        <v>29</v>
      </c>
      <c r="N163" s="22">
        <f t="shared" si="52"/>
        <v>16</v>
      </c>
      <c r="O163" s="22">
        <f t="shared" si="53"/>
        <v>30</v>
      </c>
      <c r="P163" s="23" t="str">
        <f t="shared" si="54"/>
        <v/>
      </c>
      <c r="Q163" s="23" t="str">
        <f t="shared" si="55"/>
        <v>一级,优</v>
      </c>
      <c r="R163" s="28">
        <f t="shared" si="44"/>
        <v>37.9310344827586</v>
      </c>
      <c r="S163" s="28">
        <f t="shared" si="59"/>
        <v>20.8529565672423</v>
      </c>
      <c r="T163" s="28">
        <f t="shared" si="60"/>
        <v>17.0780779155163</v>
      </c>
      <c r="U163" s="29" t="b">
        <f t="shared" si="45"/>
        <v>0</v>
      </c>
      <c r="V163" s="28">
        <f t="shared" si="56"/>
        <v>87.3333333333333</v>
      </c>
      <c r="W163" s="29">
        <f t="shared" si="57"/>
        <v>0</v>
      </c>
      <c r="X163" s="29" t="b">
        <f t="shared" si="46"/>
        <v>0</v>
      </c>
      <c r="Y163" s="28">
        <f t="shared" si="58"/>
        <v>48.0333333333333</v>
      </c>
    </row>
    <row r="164" spans="1:25">
      <c r="A164" s="14" t="s">
        <v>42</v>
      </c>
      <c r="B164" s="15" t="s">
        <v>203</v>
      </c>
      <c r="C164" s="16">
        <v>7</v>
      </c>
      <c r="D164" s="16">
        <v>7</v>
      </c>
      <c r="E164" s="16">
        <v>0.5</v>
      </c>
      <c r="F164" s="16">
        <v>93</v>
      </c>
      <c r="G164" s="16">
        <v>35</v>
      </c>
      <c r="H164" s="16">
        <v>10</v>
      </c>
      <c r="I164" s="22">
        <f t="shared" si="47"/>
        <v>3</v>
      </c>
      <c r="J164" s="22">
        <f t="shared" si="48"/>
        <v>4</v>
      </c>
      <c r="K164" s="22">
        <f t="shared" si="49"/>
        <v>5</v>
      </c>
      <c r="L164" s="22">
        <f t="shared" si="50"/>
        <v>30</v>
      </c>
      <c r="M164" s="22">
        <f t="shared" si="51"/>
        <v>35</v>
      </c>
      <c r="N164" s="22">
        <f t="shared" si="52"/>
        <v>15</v>
      </c>
      <c r="O164" s="22">
        <f t="shared" si="53"/>
        <v>35</v>
      </c>
      <c r="P164" s="23" t="str">
        <f t="shared" si="54"/>
        <v/>
      </c>
      <c r="Q164" s="23" t="str">
        <f t="shared" si="55"/>
        <v>一级,优</v>
      </c>
      <c r="R164" s="28">
        <f t="shared" si="44"/>
        <v>28.5714285714286</v>
      </c>
      <c r="S164" s="28">
        <f t="shared" si="59"/>
        <v>21.1933632869593</v>
      </c>
      <c r="T164" s="28">
        <f t="shared" si="60"/>
        <v>7.37806528446923</v>
      </c>
      <c r="U164" s="29" t="b">
        <f t="shared" si="45"/>
        <v>0</v>
      </c>
      <c r="V164" s="28">
        <f t="shared" si="56"/>
        <v>75.3333333333333</v>
      </c>
      <c r="W164" s="29">
        <f t="shared" si="57"/>
        <v>0</v>
      </c>
      <c r="X164" s="29" t="b">
        <f t="shared" si="46"/>
        <v>0</v>
      </c>
      <c r="Y164" s="28">
        <f t="shared" si="58"/>
        <v>41.4333333333333</v>
      </c>
    </row>
    <row r="165" spans="1:25">
      <c r="A165" s="14" t="s">
        <v>42</v>
      </c>
      <c r="B165" s="15" t="s">
        <v>204</v>
      </c>
      <c r="C165" s="16">
        <v>7</v>
      </c>
      <c r="D165" s="16">
        <v>8</v>
      </c>
      <c r="E165" s="16">
        <v>0.5</v>
      </c>
      <c r="F165" s="16">
        <v>92</v>
      </c>
      <c r="G165" s="16">
        <v>45</v>
      </c>
      <c r="H165" s="16">
        <v>10</v>
      </c>
      <c r="I165" s="22">
        <f t="shared" si="47"/>
        <v>3</v>
      </c>
      <c r="J165" s="22">
        <f t="shared" si="48"/>
        <v>4</v>
      </c>
      <c r="K165" s="22">
        <f t="shared" si="49"/>
        <v>5</v>
      </c>
      <c r="L165" s="22">
        <f t="shared" si="50"/>
        <v>29</v>
      </c>
      <c r="M165" s="22">
        <f t="shared" si="51"/>
        <v>45</v>
      </c>
      <c r="N165" s="22">
        <f t="shared" si="52"/>
        <v>15</v>
      </c>
      <c r="O165" s="22">
        <f t="shared" si="53"/>
        <v>45</v>
      </c>
      <c r="P165" s="23" t="str">
        <f t="shared" si="54"/>
        <v/>
      </c>
      <c r="Q165" s="23" t="str">
        <f t="shared" si="55"/>
        <v>一级,优</v>
      </c>
      <c r="R165" s="28">
        <f t="shared" si="44"/>
        <v>22.2222222222222</v>
      </c>
      <c r="S165" s="28">
        <f t="shared" si="59"/>
        <v>19.6627510420614</v>
      </c>
      <c r="T165" s="28">
        <f t="shared" si="60"/>
        <v>2.55947118016084</v>
      </c>
      <c r="U165" s="29" t="b">
        <f t="shared" si="45"/>
        <v>0</v>
      </c>
      <c r="V165" s="28">
        <f t="shared" si="56"/>
        <v>70.6666666666667</v>
      </c>
      <c r="W165" s="29">
        <f t="shared" si="57"/>
        <v>0</v>
      </c>
      <c r="X165" s="29" t="b">
        <f t="shared" si="46"/>
        <v>0</v>
      </c>
      <c r="Y165" s="28">
        <f t="shared" si="58"/>
        <v>38.8666666666667</v>
      </c>
    </row>
    <row r="166" spans="1:25">
      <c r="A166" s="14" t="s">
        <v>42</v>
      </c>
      <c r="B166" s="15" t="s">
        <v>205</v>
      </c>
      <c r="C166" s="16">
        <v>7</v>
      </c>
      <c r="D166" s="16">
        <v>13</v>
      </c>
      <c r="E166" s="16">
        <v>0.5</v>
      </c>
      <c r="F166" s="16">
        <v>84</v>
      </c>
      <c r="G166" s="16">
        <v>53</v>
      </c>
      <c r="H166" s="16">
        <v>11</v>
      </c>
      <c r="I166" s="22">
        <f t="shared" si="47"/>
        <v>3</v>
      </c>
      <c r="J166" s="22">
        <f t="shared" si="48"/>
        <v>7</v>
      </c>
      <c r="K166" s="22">
        <f t="shared" si="49"/>
        <v>5</v>
      </c>
      <c r="L166" s="22">
        <f t="shared" si="50"/>
        <v>27</v>
      </c>
      <c r="M166" s="22">
        <f t="shared" si="51"/>
        <v>52</v>
      </c>
      <c r="N166" s="22">
        <f t="shared" si="52"/>
        <v>16</v>
      </c>
      <c r="O166" s="22">
        <f t="shared" si="53"/>
        <v>52</v>
      </c>
      <c r="P166" s="23" t="str">
        <f t="shared" si="54"/>
        <v>PM10</v>
      </c>
      <c r="Q166" s="23" t="str">
        <f t="shared" si="55"/>
        <v>二级，良</v>
      </c>
      <c r="R166" s="28">
        <f t="shared" si="44"/>
        <v>20.7547169811321</v>
      </c>
      <c r="S166" s="28">
        <f t="shared" si="59"/>
        <v>17.9889618682722</v>
      </c>
      <c r="T166" s="28">
        <f t="shared" si="60"/>
        <v>2.76575511285986</v>
      </c>
      <c r="U166" s="29" t="b">
        <f t="shared" si="45"/>
        <v>0</v>
      </c>
      <c r="V166" s="28">
        <f t="shared" si="56"/>
        <v>68.3333333333333</v>
      </c>
      <c r="W166" s="29">
        <f t="shared" si="57"/>
        <v>0</v>
      </c>
      <c r="X166" s="29" t="b">
        <f t="shared" si="46"/>
        <v>0</v>
      </c>
      <c r="Y166" s="28">
        <f t="shared" si="58"/>
        <v>37.5833333333333</v>
      </c>
    </row>
    <row r="167" spans="1:25">
      <c r="A167" s="14" t="s">
        <v>42</v>
      </c>
      <c r="B167" s="15" t="s">
        <v>206</v>
      </c>
      <c r="C167" s="16">
        <v>7</v>
      </c>
      <c r="D167" s="16">
        <v>28</v>
      </c>
      <c r="E167" s="16">
        <v>0.5</v>
      </c>
      <c r="F167" s="16">
        <v>61</v>
      </c>
      <c r="G167" s="16">
        <v>65</v>
      </c>
      <c r="H167" s="16">
        <v>12</v>
      </c>
      <c r="I167" s="22">
        <f t="shared" si="47"/>
        <v>3</v>
      </c>
      <c r="J167" s="22">
        <f t="shared" si="48"/>
        <v>14</v>
      </c>
      <c r="K167" s="22">
        <f t="shared" si="49"/>
        <v>5</v>
      </c>
      <c r="L167" s="22">
        <f t="shared" si="50"/>
        <v>20</v>
      </c>
      <c r="M167" s="22">
        <f t="shared" si="51"/>
        <v>58</v>
      </c>
      <c r="N167" s="22">
        <f t="shared" si="52"/>
        <v>18</v>
      </c>
      <c r="O167" s="22">
        <f t="shared" si="53"/>
        <v>58</v>
      </c>
      <c r="P167" s="23" t="str">
        <f t="shared" si="54"/>
        <v>PM10</v>
      </c>
      <c r="Q167" s="23" t="str">
        <f t="shared" si="55"/>
        <v>二级，良</v>
      </c>
      <c r="R167" s="28">
        <f t="shared" si="44"/>
        <v>18.4615384615385</v>
      </c>
      <c r="S167" s="28">
        <f t="shared" si="59"/>
        <v>15.9685216166999</v>
      </c>
      <c r="T167" s="28">
        <f t="shared" si="60"/>
        <v>2.49301684483858</v>
      </c>
      <c r="U167" s="29" t="b">
        <f t="shared" si="45"/>
        <v>0</v>
      </c>
      <c r="V167" s="28">
        <f t="shared" si="56"/>
        <v>72.6666666666667</v>
      </c>
      <c r="W167" s="29">
        <f t="shared" si="57"/>
        <v>0</v>
      </c>
      <c r="X167" s="29" t="b">
        <f t="shared" si="46"/>
        <v>0</v>
      </c>
      <c r="Y167" s="28">
        <f t="shared" si="58"/>
        <v>39.9666666666667</v>
      </c>
    </row>
    <row r="168" spans="1:25">
      <c r="A168" s="14" t="s">
        <v>42</v>
      </c>
      <c r="B168" s="15" t="s">
        <v>207</v>
      </c>
      <c r="C168" s="16">
        <v>8</v>
      </c>
      <c r="D168" s="16">
        <v>43</v>
      </c>
      <c r="E168" s="16">
        <v>0.5</v>
      </c>
      <c r="F168" s="16">
        <v>42</v>
      </c>
      <c r="G168" s="16">
        <v>84</v>
      </c>
      <c r="H168" s="16">
        <v>15</v>
      </c>
      <c r="I168" s="22">
        <f t="shared" si="47"/>
        <v>3</v>
      </c>
      <c r="J168" s="22">
        <f t="shared" si="48"/>
        <v>22</v>
      </c>
      <c r="K168" s="22">
        <f t="shared" si="49"/>
        <v>5</v>
      </c>
      <c r="L168" s="22">
        <f t="shared" si="50"/>
        <v>14</v>
      </c>
      <c r="M168" s="22">
        <f t="shared" si="51"/>
        <v>67</v>
      </c>
      <c r="N168" s="22">
        <f t="shared" si="52"/>
        <v>22</v>
      </c>
      <c r="O168" s="22">
        <f t="shared" si="53"/>
        <v>67</v>
      </c>
      <c r="P168" s="23" t="str">
        <f t="shared" si="54"/>
        <v>PM10</v>
      </c>
      <c r="Q168" s="23" t="str">
        <f t="shared" si="55"/>
        <v>二级，良</v>
      </c>
      <c r="R168" s="28">
        <f t="shared" si="44"/>
        <v>17.8571428571429</v>
      </c>
      <c r="S168" s="28">
        <f t="shared" si="59"/>
        <v>13.9355545837329</v>
      </c>
      <c r="T168" s="28">
        <f t="shared" si="60"/>
        <v>3.92158827341001</v>
      </c>
      <c r="U168" s="29" t="b">
        <f t="shared" si="45"/>
        <v>0</v>
      </c>
      <c r="V168" s="28">
        <f t="shared" si="56"/>
        <v>85</v>
      </c>
      <c r="W168" s="29">
        <f t="shared" si="57"/>
        <v>0</v>
      </c>
      <c r="X168" s="29" t="b">
        <f t="shared" si="46"/>
        <v>0</v>
      </c>
      <c r="Y168" s="28">
        <f t="shared" si="58"/>
        <v>46.75</v>
      </c>
    </row>
    <row r="169" spans="1:25">
      <c r="A169" s="14" t="s">
        <v>42</v>
      </c>
      <c r="B169" s="15" t="s">
        <v>208</v>
      </c>
      <c r="C169" s="16">
        <v>9</v>
      </c>
      <c r="D169" s="16">
        <v>42</v>
      </c>
      <c r="E169" s="16">
        <v>0.5</v>
      </c>
      <c r="F169" s="16">
        <v>38</v>
      </c>
      <c r="G169" s="16">
        <v>81</v>
      </c>
      <c r="H169" s="16">
        <v>17</v>
      </c>
      <c r="I169" s="22">
        <f t="shared" si="47"/>
        <v>3</v>
      </c>
      <c r="J169" s="22">
        <f t="shared" si="48"/>
        <v>21</v>
      </c>
      <c r="K169" s="22">
        <f t="shared" si="49"/>
        <v>5</v>
      </c>
      <c r="L169" s="22">
        <f t="shared" si="50"/>
        <v>12</v>
      </c>
      <c r="M169" s="22">
        <f t="shared" si="51"/>
        <v>66</v>
      </c>
      <c r="N169" s="22">
        <f t="shared" si="52"/>
        <v>25</v>
      </c>
      <c r="O169" s="22">
        <f t="shared" si="53"/>
        <v>66</v>
      </c>
      <c r="P169" s="23" t="str">
        <f t="shared" si="54"/>
        <v>PM10</v>
      </c>
      <c r="Q169" s="23" t="str">
        <f t="shared" si="55"/>
        <v>二级，良</v>
      </c>
      <c r="R169" s="28">
        <f t="shared" si="44"/>
        <v>20.9876543209877</v>
      </c>
      <c r="S169" s="28">
        <f t="shared" si="59"/>
        <v>12.1498402980186</v>
      </c>
      <c r="T169" s="28">
        <f t="shared" si="60"/>
        <v>8.83781402296908</v>
      </c>
      <c r="U169" s="29" t="b">
        <f t="shared" si="45"/>
        <v>0</v>
      </c>
      <c r="V169" s="28">
        <f t="shared" si="56"/>
        <v>103.666666666667</v>
      </c>
      <c r="W169" s="29">
        <f t="shared" si="57"/>
        <v>0</v>
      </c>
      <c r="X169" s="29" t="b">
        <f t="shared" si="46"/>
        <v>0</v>
      </c>
      <c r="Y169" s="28">
        <f t="shared" si="58"/>
        <v>57.0166666666667</v>
      </c>
    </row>
    <row r="170" spans="1:25">
      <c r="A170" s="14" t="s">
        <v>42</v>
      </c>
      <c r="B170" s="15" t="s">
        <v>209</v>
      </c>
      <c r="C170" s="16">
        <v>8</v>
      </c>
      <c r="D170" s="16">
        <v>32</v>
      </c>
      <c r="E170" s="16">
        <v>0.5</v>
      </c>
      <c r="F170" s="16">
        <v>48</v>
      </c>
      <c r="G170" s="16">
        <v>61</v>
      </c>
      <c r="H170" s="16">
        <v>14</v>
      </c>
      <c r="I170" s="22">
        <f t="shared" si="47"/>
        <v>3</v>
      </c>
      <c r="J170" s="22">
        <f t="shared" si="48"/>
        <v>16</v>
      </c>
      <c r="K170" s="22">
        <f t="shared" si="49"/>
        <v>5</v>
      </c>
      <c r="L170" s="22">
        <f t="shared" si="50"/>
        <v>15</v>
      </c>
      <c r="M170" s="22">
        <f t="shared" si="51"/>
        <v>56</v>
      </c>
      <c r="N170" s="22">
        <f t="shared" si="52"/>
        <v>20</v>
      </c>
      <c r="O170" s="22">
        <f t="shared" si="53"/>
        <v>56</v>
      </c>
      <c r="P170" s="23" t="str">
        <f t="shared" si="54"/>
        <v>PM10</v>
      </c>
      <c r="Q170" s="23" t="str">
        <f t="shared" si="55"/>
        <v>二级，良</v>
      </c>
      <c r="R170" s="28">
        <f t="shared" si="44"/>
        <v>22.9508196721311</v>
      </c>
      <c r="S170" s="28">
        <f t="shared" si="59"/>
        <v>10.7378919512043</v>
      </c>
      <c r="T170" s="28">
        <f t="shared" si="60"/>
        <v>12.2129277209268</v>
      </c>
      <c r="U170" s="29" t="b">
        <f t="shared" si="45"/>
        <v>0</v>
      </c>
      <c r="V170" s="28">
        <f t="shared" si="56"/>
        <v>121</v>
      </c>
      <c r="W170" s="29">
        <f t="shared" si="57"/>
        <v>0</v>
      </c>
      <c r="X170" s="29" t="b">
        <f t="shared" si="46"/>
        <v>0</v>
      </c>
      <c r="Y170" s="28">
        <f t="shared" si="58"/>
        <v>66.55</v>
      </c>
    </row>
    <row r="171" spans="1:25">
      <c r="A171" s="14" t="s">
        <v>42</v>
      </c>
      <c r="B171" s="15" t="s">
        <v>210</v>
      </c>
      <c r="C171" s="16">
        <v>6</v>
      </c>
      <c r="D171" s="16">
        <v>19</v>
      </c>
      <c r="E171" s="16">
        <v>0.5</v>
      </c>
      <c r="F171" s="16">
        <v>56</v>
      </c>
      <c r="G171" s="16">
        <v>59</v>
      </c>
      <c r="H171" s="16">
        <v>16</v>
      </c>
      <c r="I171" s="22">
        <f t="shared" si="47"/>
        <v>2</v>
      </c>
      <c r="J171" s="22">
        <f t="shared" si="48"/>
        <v>10</v>
      </c>
      <c r="K171" s="22">
        <f t="shared" si="49"/>
        <v>5</v>
      </c>
      <c r="L171" s="22">
        <f t="shared" si="50"/>
        <v>18</v>
      </c>
      <c r="M171" s="22">
        <f t="shared" si="51"/>
        <v>55</v>
      </c>
      <c r="N171" s="22">
        <f t="shared" si="52"/>
        <v>23</v>
      </c>
      <c r="O171" s="22">
        <f t="shared" si="53"/>
        <v>55</v>
      </c>
      <c r="P171" s="23" t="str">
        <f t="shared" si="54"/>
        <v>PM10</v>
      </c>
      <c r="Q171" s="23" t="str">
        <f t="shared" si="55"/>
        <v>二级，良</v>
      </c>
      <c r="R171" s="28">
        <f t="shared" si="44"/>
        <v>27.1186440677966</v>
      </c>
      <c r="S171" s="28">
        <f t="shared" si="59"/>
        <v>10.2695078762629</v>
      </c>
      <c r="T171" s="28">
        <f t="shared" si="60"/>
        <v>16.8491361915337</v>
      </c>
      <c r="U171" s="29" t="b">
        <f t="shared" si="45"/>
        <v>0</v>
      </c>
      <c r="V171" s="28">
        <f t="shared" si="56"/>
        <v>129.666666666667</v>
      </c>
      <c r="W171" s="29">
        <f t="shared" si="57"/>
        <v>0</v>
      </c>
      <c r="X171" s="29" t="b">
        <f t="shared" si="46"/>
        <v>0</v>
      </c>
      <c r="Y171" s="28">
        <f t="shared" si="58"/>
        <v>71.3166666666667</v>
      </c>
    </row>
    <row r="172" spans="1:25">
      <c r="A172" s="14" t="s">
        <v>42</v>
      </c>
      <c r="B172" s="15" t="s">
        <v>211</v>
      </c>
      <c r="C172" s="16">
        <v>7</v>
      </c>
      <c r="D172" s="16">
        <v>10</v>
      </c>
      <c r="E172" s="16">
        <v>0.5</v>
      </c>
      <c r="F172" s="16">
        <v>67</v>
      </c>
      <c r="G172" s="16">
        <v>40</v>
      </c>
      <c r="H172" s="16">
        <v>14</v>
      </c>
      <c r="I172" s="22">
        <f t="shared" si="47"/>
        <v>3</v>
      </c>
      <c r="J172" s="22">
        <f t="shared" si="48"/>
        <v>5</v>
      </c>
      <c r="K172" s="22">
        <f t="shared" si="49"/>
        <v>5</v>
      </c>
      <c r="L172" s="22">
        <f t="shared" si="50"/>
        <v>21</v>
      </c>
      <c r="M172" s="22">
        <f t="shared" si="51"/>
        <v>40</v>
      </c>
      <c r="N172" s="22">
        <f t="shared" si="52"/>
        <v>20</v>
      </c>
      <c r="O172" s="22">
        <f t="shared" si="53"/>
        <v>40</v>
      </c>
      <c r="P172" s="23" t="str">
        <f t="shared" si="54"/>
        <v/>
      </c>
      <c r="Q172" s="23" t="str">
        <f t="shared" si="55"/>
        <v>一级,优</v>
      </c>
      <c r="R172" s="28">
        <f t="shared" si="44"/>
        <v>35</v>
      </c>
      <c r="S172" s="28">
        <f t="shared" si="59"/>
        <v>10.6775430300607</v>
      </c>
      <c r="T172" s="28">
        <f t="shared" si="60"/>
        <v>24.3224569699393</v>
      </c>
      <c r="U172" s="29" t="b">
        <f t="shared" si="45"/>
        <v>0</v>
      </c>
      <c r="V172" s="28">
        <f t="shared" si="56"/>
        <v>134.333333333333</v>
      </c>
      <c r="W172" s="29">
        <f t="shared" si="57"/>
        <v>0</v>
      </c>
      <c r="X172" s="29" t="b">
        <f t="shared" si="46"/>
        <v>0</v>
      </c>
      <c r="Y172" s="28">
        <f t="shared" si="58"/>
        <v>73.8833333333333</v>
      </c>
    </row>
    <row r="173" spans="1:25">
      <c r="A173" s="14" t="s">
        <v>42</v>
      </c>
      <c r="B173" s="15" t="s">
        <v>212</v>
      </c>
      <c r="C173" s="16">
        <v>7</v>
      </c>
      <c r="D173" s="16">
        <v>12</v>
      </c>
      <c r="E173" s="16">
        <v>0.5</v>
      </c>
      <c r="F173" s="16">
        <v>69</v>
      </c>
      <c r="G173" s="16">
        <v>25</v>
      </c>
      <c r="H173" s="16">
        <v>15</v>
      </c>
      <c r="I173" s="22">
        <f t="shared" si="47"/>
        <v>3</v>
      </c>
      <c r="J173" s="22">
        <f t="shared" si="48"/>
        <v>6</v>
      </c>
      <c r="K173" s="22">
        <f t="shared" si="49"/>
        <v>5</v>
      </c>
      <c r="L173" s="22">
        <f t="shared" si="50"/>
        <v>22</v>
      </c>
      <c r="M173" s="22">
        <f t="shared" si="51"/>
        <v>25</v>
      </c>
      <c r="N173" s="22">
        <f t="shared" si="52"/>
        <v>22</v>
      </c>
      <c r="O173" s="22">
        <f t="shared" si="53"/>
        <v>25</v>
      </c>
      <c r="P173" s="23" t="str">
        <f t="shared" si="54"/>
        <v/>
      </c>
      <c r="Q173" s="23" t="str">
        <f t="shared" si="55"/>
        <v>一级,优</v>
      </c>
      <c r="R173" s="28">
        <f t="shared" si="44"/>
        <v>60</v>
      </c>
      <c r="S173" s="28">
        <f t="shared" si="59"/>
        <v>11.8646499482997</v>
      </c>
      <c r="T173" s="28">
        <f t="shared" si="60"/>
        <v>48.1353500517003</v>
      </c>
      <c r="U173" s="29" t="b">
        <f t="shared" si="45"/>
        <v>0</v>
      </c>
      <c r="V173" s="28">
        <f t="shared" si="56"/>
        <v>130</v>
      </c>
      <c r="W173" s="29">
        <f t="shared" si="57"/>
        <v>0</v>
      </c>
      <c r="X173" s="29" t="b">
        <f t="shared" si="46"/>
        <v>0</v>
      </c>
      <c r="Y173" s="28">
        <f t="shared" si="58"/>
        <v>71.5</v>
      </c>
    </row>
    <row r="174" spans="1:25">
      <c r="A174" s="14" t="s">
        <v>42</v>
      </c>
      <c r="B174" s="15" t="s">
        <v>213</v>
      </c>
      <c r="C174" s="16">
        <v>7</v>
      </c>
      <c r="D174" s="16">
        <v>14</v>
      </c>
      <c r="E174" s="16">
        <v>0.5</v>
      </c>
      <c r="F174" s="16">
        <v>66</v>
      </c>
      <c r="G174" s="16">
        <v>37</v>
      </c>
      <c r="H174" s="16">
        <v>17</v>
      </c>
      <c r="I174" s="22">
        <f t="shared" si="47"/>
        <v>3</v>
      </c>
      <c r="J174" s="22">
        <f t="shared" si="48"/>
        <v>7</v>
      </c>
      <c r="K174" s="22">
        <f t="shared" si="49"/>
        <v>5</v>
      </c>
      <c r="L174" s="22">
        <f t="shared" si="50"/>
        <v>21</v>
      </c>
      <c r="M174" s="22">
        <f t="shared" si="51"/>
        <v>37</v>
      </c>
      <c r="N174" s="22">
        <f t="shared" si="52"/>
        <v>25</v>
      </c>
      <c r="O174" s="22">
        <f t="shared" si="53"/>
        <v>37</v>
      </c>
      <c r="P174" s="23" t="str">
        <f t="shared" si="54"/>
        <v/>
      </c>
      <c r="Q174" s="23" t="str">
        <f t="shared" si="55"/>
        <v>一级,优</v>
      </c>
      <c r="R174" s="28">
        <f t="shared" si="44"/>
        <v>45.945945945946</v>
      </c>
      <c r="S174" s="28">
        <f t="shared" si="59"/>
        <v>15.3261884098382</v>
      </c>
      <c r="T174" s="28">
        <f t="shared" si="60"/>
        <v>30.6197575361078</v>
      </c>
      <c r="U174" s="29" t="b">
        <f t="shared" si="45"/>
        <v>0</v>
      </c>
      <c r="V174" s="28">
        <f t="shared" si="56"/>
        <v>116.666666666667</v>
      </c>
      <c r="W174" s="29">
        <f t="shared" si="57"/>
        <v>0</v>
      </c>
      <c r="X174" s="29" t="b">
        <f t="shared" si="46"/>
        <v>0</v>
      </c>
      <c r="Y174" s="28">
        <f t="shared" si="58"/>
        <v>64.1666666666667</v>
      </c>
    </row>
    <row r="175" spans="1:25">
      <c r="A175" s="14" t="s">
        <v>42</v>
      </c>
      <c r="B175" s="15" t="s">
        <v>214</v>
      </c>
      <c r="C175" s="16">
        <v>7</v>
      </c>
      <c r="D175" s="16">
        <v>31</v>
      </c>
      <c r="E175" s="16">
        <v>0.6</v>
      </c>
      <c r="F175" s="16">
        <v>29</v>
      </c>
      <c r="G175" s="16">
        <v>50</v>
      </c>
      <c r="H175" s="16">
        <v>18</v>
      </c>
      <c r="I175" s="22">
        <f t="shared" si="47"/>
        <v>3</v>
      </c>
      <c r="J175" s="22">
        <f t="shared" si="48"/>
        <v>16</v>
      </c>
      <c r="K175" s="22">
        <f t="shared" si="49"/>
        <v>6</v>
      </c>
      <c r="L175" s="22">
        <f t="shared" si="50"/>
        <v>10</v>
      </c>
      <c r="M175" s="22">
        <f t="shared" si="51"/>
        <v>50</v>
      </c>
      <c r="N175" s="22">
        <f t="shared" si="52"/>
        <v>26</v>
      </c>
      <c r="O175" s="22">
        <f t="shared" si="53"/>
        <v>50</v>
      </c>
      <c r="P175" s="23" t="str">
        <f t="shared" si="54"/>
        <v/>
      </c>
      <c r="Q175" s="23" t="str">
        <f t="shared" si="55"/>
        <v>一级,优</v>
      </c>
      <c r="R175" s="28">
        <f t="shared" si="44"/>
        <v>36</v>
      </c>
      <c r="S175" s="28">
        <f t="shared" si="59"/>
        <v>17.6669220005718</v>
      </c>
      <c r="T175" s="28">
        <f t="shared" si="60"/>
        <v>18.3330779994282</v>
      </c>
      <c r="U175" s="29" t="b">
        <f t="shared" si="45"/>
        <v>0</v>
      </c>
      <c r="V175" s="28">
        <f t="shared" si="56"/>
        <v>101</v>
      </c>
      <c r="W175" s="29">
        <f t="shared" si="57"/>
        <v>0</v>
      </c>
      <c r="X175" s="29" t="b">
        <f t="shared" si="46"/>
        <v>0</v>
      </c>
      <c r="Y175" s="28">
        <f t="shared" si="58"/>
        <v>55.55</v>
      </c>
    </row>
    <row r="176" spans="1:25">
      <c r="A176" s="14" t="s">
        <v>42</v>
      </c>
      <c r="B176" s="15" t="s">
        <v>215</v>
      </c>
      <c r="C176" s="16">
        <v>7</v>
      </c>
      <c r="D176" s="16">
        <v>15</v>
      </c>
      <c r="E176" s="16">
        <v>0.6</v>
      </c>
      <c r="F176" s="16">
        <v>60</v>
      </c>
      <c r="G176" s="16">
        <v>42</v>
      </c>
      <c r="H176" s="16">
        <v>20</v>
      </c>
      <c r="I176" s="22">
        <f t="shared" si="47"/>
        <v>3</v>
      </c>
      <c r="J176" s="22">
        <f t="shared" si="48"/>
        <v>8</v>
      </c>
      <c r="K176" s="22">
        <f t="shared" si="49"/>
        <v>6</v>
      </c>
      <c r="L176" s="22">
        <f t="shared" si="50"/>
        <v>19</v>
      </c>
      <c r="M176" s="22">
        <f t="shared" si="51"/>
        <v>42</v>
      </c>
      <c r="N176" s="22">
        <f t="shared" si="52"/>
        <v>29</v>
      </c>
      <c r="O176" s="22">
        <f t="shared" si="53"/>
        <v>42</v>
      </c>
      <c r="P176" s="23" t="str">
        <f t="shared" si="54"/>
        <v/>
      </c>
      <c r="Q176" s="23" t="str">
        <f t="shared" si="55"/>
        <v>一级,优</v>
      </c>
      <c r="R176" s="28">
        <f t="shared" si="44"/>
        <v>47.6190476190476</v>
      </c>
      <c r="S176" s="28">
        <f t="shared" si="59"/>
        <v>18.9179508071561</v>
      </c>
      <c r="T176" s="28">
        <f t="shared" si="60"/>
        <v>28.7010968118915</v>
      </c>
      <c r="U176" s="29" t="b">
        <f t="shared" si="45"/>
        <v>0</v>
      </c>
      <c r="V176" s="28">
        <f t="shared" si="56"/>
        <v>90.6666666666667</v>
      </c>
      <c r="W176" s="29">
        <f t="shared" si="57"/>
        <v>0</v>
      </c>
      <c r="X176" s="29" t="b">
        <f t="shared" si="46"/>
        <v>0</v>
      </c>
      <c r="Y176" s="28">
        <f t="shared" si="58"/>
        <v>49.8666666666667</v>
      </c>
    </row>
    <row r="177" spans="1:25">
      <c r="A177" s="14" t="s">
        <v>42</v>
      </c>
      <c r="B177" s="15" t="s">
        <v>216</v>
      </c>
      <c r="C177" s="16">
        <v>7</v>
      </c>
      <c r="D177" s="16">
        <v>14</v>
      </c>
      <c r="E177" s="16">
        <v>0.5</v>
      </c>
      <c r="F177" s="16">
        <v>37</v>
      </c>
      <c r="G177" s="16">
        <v>36</v>
      </c>
      <c r="H177" s="16">
        <v>18</v>
      </c>
      <c r="I177" s="22">
        <f t="shared" si="47"/>
        <v>3</v>
      </c>
      <c r="J177" s="22">
        <f t="shared" si="48"/>
        <v>7</v>
      </c>
      <c r="K177" s="22">
        <f t="shared" si="49"/>
        <v>5</v>
      </c>
      <c r="L177" s="22">
        <f t="shared" si="50"/>
        <v>12</v>
      </c>
      <c r="M177" s="22">
        <f t="shared" si="51"/>
        <v>36</v>
      </c>
      <c r="N177" s="22">
        <f t="shared" si="52"/>
        <v>26</v>
      </c>
      <c r="O177" s="22">
        <f t="shared" si="53"/>
        <v>36</v>
      </c>
      <c r="P177" s="23" t="str">
        <f t="shared" si="54"/>
        <v/>
      </c>
      <c r="Q177" s="23" t="str">
        <f t="shared" si="55"/>
        <v>一级,优</v>
      </c>
      <c r="R177" s="28">
        <f t="shared" si="44"/>
        <v>50</v>
      </c>
      <c r="S177" s="28">
        <f t="shared" si="59"/>
        <v>20.9736364693992</v>
      </c>
      <c r="T177" s="28">
        <f t="shared" si="60"/>
        <v>29.0263635306008</v>
      </c>
      <c r="U177" s="29" t="b">
        <f t="shared" si="45"/>
        <v>0</v>
      </c>
      <c r="V177" s="28">
        <f t="shared" si="56"/>
        <v>84.3333333333333</v>
      </c>
      <c r="W177" s="29">
        <f t="shared" si="57"/>
        <v>0</v>
      </c>
      <c r="X177" s="29" t="b">
        <f t="shared" si="46"/>
        <v>0</v>
      </c>
      <c r="Y177" s="28">
        <f t="shared" si="58"/>
        <v>46.3833333333333</v>
      </c>
    </row>
    <row r="178" spans="1:25">
      <c r="A178" s="14" t="s">
        <v>42</v>
      </c>
      <c r="B178" s="15" t="s">
        <v>217</v>
      </c>
      <c r="C178" s="16">
        <v>7</v>
      </c>
      <c r="D178" s="16">
        <v>15</v>
      </c>
      <c r="E178" s="16">
        <v>0.5</v>
      </c>
      <c r="F178" s="16">
        <v>33</v>
      </c>
      <c r="G178" s="16">
        <v>39</v>
      </c>
      <c r="H178" s="16">
        <v>18</v>
      </c>
      <c r="I178" s="22">
        <f t="shared" si="47"/>
        <v>3</v>
      </c>
      <c r="J178" s="22">
        <f t="shared" si="48"/>
        <v>8</v>
      </c>
      <c r="K178" s="22">
        <f t="shared" si="49"/>
        <v>5</v>
      </c>
      <c r="L178" s="22">
        <f t="shared" si="50"/>
        <v>11</v>
      </c>
      <c r="M178" s="22">
        <f t="shared" si="51"/>
        <v>39</v>
      </c>
      <c r="N178" s="22">
        <f t="shared" si="52"/>
        <v>26</v>
      </c>
      <c r="O178" s="22">
        <f t="shared" si="53"/>
        <v>39</v>
      </c>
      <c r="P178" s="23" t="str">
        <f t="shared" si="54"/>
        <v/>
      </c>
      <c r="Q178" s="23" t="str">
        <f t="shared" si="55"/>
        <v>一级,优</v>
      </c>
      <c r="R178" s="28">
        <f t="shared" si="44"/>
        <v>46.1538461538462</v>
      </c>
      <c r="S178" s="28">
        <f t="shared" si="59"/>
        <v>22.8804161304161</v>
      </c>
      <c r="T178" s="28">
        <f t="shared" si="60"/>
        <v>23.27343002343</v>
      </c>
      <c r="U178" s="29" t="b">
        <f t="shared" si="45"/>
        <v>0</v>
      </c>
      <c r="V178" s="28">
        <f t="shared" si="56"/>
        <v>76.6666666666667</v>
      </c>
      <c r="W178" s="29">
        <f t="shared" si="57"/>
        <v>0</v>
      </c>
      <c r="X178" s="29" t="b">
        <f t="shared" si="46"/>
        <v>0</v>
      </c>
      <c r="Y178" s="28">
        <f t="shared" si="58"/>
        <v>42.1666666666667</v>
      </c>
    </row>
    <row r="179" spans="1:25">
      <c r="A179" s="14" t="s">
        <v>42</v>
      </c>
      <c r="B179" s="15" t="s">
        <v>218</v>
      </c>
      <c r="C179" s="16">
        <v>7</v>
      </c>
      <c r="D179" s="16">
        <v>18</v>
      </c>
      <c r="E179" s="16">
        <v>0.5</v>
      </c>
      <c r="F179" s="16">
        <v>34</v>
      </c>
      <c r="G179" s="16">
        <v>38</v>
      </c>
      <c r="H179" s="16">
        <v>20</v>
      </c>
      <c r="I179" s="22">
        <f t="shared" si="47"/>
        <v>3</v>
      </c>
      <c r="J179" s="22">
        <f t="shared" si="48"/>
        <v>9</v>
      </c>
      <c r="K179" s="22">
        <f t="shared" si="49"/>
        <v>5</v>
      </c>
      <c r="L179" s="22">
        <f t="shared" si="50"/>
        <v>11</v>
      </c>
      <c r="M179" s="22">
        <f t="shared" si="51"/>
        <v>38</v>
      </c>
      <c r="N179" s="22">
        <f t="shared" si="52"/>
        <v>29</v>
      </c>
      <c r="O179" s="22">
        <f t="shared" si="53"/>
        <v>38</v>
      </c>
      <c r="P179" s="23" t="str">
        <f t="shared" si="54"/>
        <v/>
      </c>
      <c r="Q179" s="23" t="str">
        <f t="shared" si="55"/>
        <v>一级,优</v>
      </c>
      <c r="R179" s="28">
        <f t="shared" si="44"/>
        <v>52.6315789473684</v>
      </c>
      <c r="S179" s="28">
        <f t="shared" si="59"/>
        <v>23.8099033099033</v>
      </c>
      <c r="T179" s="28">
        <f t="shared" si="60"/>
        <v>28.8216756374651</v>
      </c>
      <c r="U179" s="29" t="b">
        <f t="shared" si="45"/>
        <v>0</v>
      </c>
      <c r="V179" s="28">
        <f t="shared" si="56"/>
        <v>76.3333333333333</v>
      </c>
      <c r="W179" s="29">
        <f t="shared" si="57"/>
        <v>0</v>
      </c>
      <c r="X179" s="29" t="b">
        <f t="shared" si="46"/>
        <v>0</v>
      </c>
      <c r="Y179" s="28">
        <f t="shared" si="58"/>
        <v>41.9833333333333</v>
      </c>
    </row>
    <row r="180" spans="1:25">
      <c r="A180" s="14" t="s">
        <v>42</v>
      </c>
      <c r="B180" s="15" t="s">
        <v>219</v>
      </c>
      <c r="C180" s="16">
        <v>7</v>
      </c>
      <c r="D180" s="16">
        <v>28</v>
      </c>
      <c r="E180" s="16">
        <v>0.6</v>
      </c>
      <c r="F180" s="16">
        <v>26</v>
      </c>
      <c r="G180" s="16">
        <v>59</v>
      </c>
      <c r="H180" s="16">
        <v>23</v>
      </c>
      <c r="I180" s="22">
        <f t="shared" si="47"/>
        <v>3</v>
      </c>
      <c r="J180" s="22">
        <f t="shared" si="48"/>
        <v>14</v>
      </c>
      <c r="K180" s="22">
        <f t="shared" si="49"/>
        <v>6</v>
      </c>
      <c r="L180" s="22">
        <f t="shared" si="50"/>
        <v>9</v>
      </c>
      <c r="M180" s="22">
        <f t="shared" si="51"/>
        <v>55</v>
      </c>
      <c r="N180" s="22">
        <f t="shared" si="52"/>
        <v>33</v>
      </c>
      <c r="O180" s="22">
        <f t="shared" si="53"/>
        <v>55</v>
      </c>
      <c r="P180" s="23" t="str">
        <f t="shared" si="54"/>
        <v>PM10</v>
      </c>
      <c r="Q180" s="23" t="str">
        <f t="shared" si="55"/>
        <v>二级，良</v>
      </c>
      <c r="R180" s="28">
        <f t="shared" si="44"/>
        <v>38.9830508474576</v>
      </c>
      <c r="S180" s="28">
        <f t="shared" si="59"/>
        <v>23.195868222184</v>
      </c>
      <c r="T180" s="28">
        <f t="shared" si="60"/>
        <v>15.7871826252736</v>
      </c>
      <c r="U180" s="29" t="b">
        <f t="shared" si="45"/>
        <v>0</v>
      </c>
      <c r="V180" s="28">
        <f t="shared" si="56"/>
        <v>80.6666666666667</v>
      </c>
      <c r="W180" s="29">
        <f t="shared" si="57"/>
        <v>0</v>
      </c>
      <c r="X180" s="29" t="b">
        <f t="shared" si="46"/>
        <v>0</v>
      </c>
      <c r="Y180" s="28">
        <f t="shared" si="58"/>
        <v>44.3666666666667</v>
      </c>
    </row>
    <row r="181" spans="1:25">
      <c r="A181" s="14" t="s">
        <v>42</v>
      </c>
      <c r="B181" s="15" t="s">
        <v>220</v>
      </c>
      <c r="C181" s="16">
        <v>7</v>
      </c>
      <c r="D181" s="16">
        <v>34</v>
      </c>
      <c r="E181" s="16">
        <v>0.6</v>
      </c>
      <c r="F181" s="16">
        <v>14</v>
      </c>
      <c r="G181" s="16">
        <v>62</v>
      </c>
      <c r="H181" s="16">
        <v>24</v>
      </c>
      <c r="I181" s="22">
        <f t="shared" si="47"/>
        <v>3</v>
      </c>
      <c r="J181" s="22">
        <f t="shared" si="48"/>
        <v>17</v>
      </c>
      <c r="K181" s="22">
        <f t="shared" si="49"/>
        <v>6</v>
      </c>
      <c r="L181" s="22">
        <f t="shared" si="50"/>
        <v>5</v>
      </c>
      <c r="M181" s="22">
        <f t="shared" si="51"/>
        <v>56</v>
      </c>
      <c r="N181" s="22">
        <f t="shared" si="52"/>
        <v>35</v>
      </c>
      <c r="O181" s="22">
        <f t="shared" si="53"/>
        <v>56</v>
      </c>
      <c r="P181" s="23" t="str">
        <f t="shared" si="54"/>
        <v>PM10</v>
      </c>
      <c r="Q181" s="23" t="str">
        <f t="shared" si="55"/>
        <v>二级，良</v>
      </c>
      <c r="R181" s="28">
        <f t="shared" si="44"/>
        <v>38.7096774193548</v>
      </c>
      <c r="S181" s="28">
        <f t="shared" si="59"/>
        <v>22.6156269639767</v>
      </c>
      <c r="T181" s="28">
        <f t="shared" si="60"/>
        <v>16.0940504553782</v>
      </c>
      <c r="U181" s="29" t="b">
        <f t="shared" si="45"/>
        <v>0</v>
      </c>
      <c r="V181" s="28">
        <f t="shared" si="56"/>
        <v>88</v>
      </c>
      <c r="W181" s="29">
        <f t="shared" si="57"/>
        <v>0</v>
      </c>
      <c r="X181" s="29" t="b">
        <f t="shared" si="46"/>
        <v>0</v>
      </c>
      <c r="Y181" s="28">
        <f t="shared" si="58"/>
        <v>48.4</v>
      </c>
    </row>
    <row r="182" spans="1:25">
      <c r="A182" s="14" t="s">
        <v>42</v>
      </c>
      <c r="B182" s="15" t="s">
        <v>221</v>
      </c>
      <c r="C182" s="16">
        <v>7</v>
      </c>
      <c r="D182" s="16">
        <v>35</v>
      </c>
      <c r="E182" s="16">
        <v>0.7</v>
      </c>
      <c r="F182" s="16">
        <v>19</v>
      </c>
      <c r="G182" s="16">
        <v>63</v>
      </c>
      <c r="H182" s="16">
        <v>31</v>
      </c>
      <c r="I182" s="22">
        <f t="shared" si="47"/>
        <v>3</v>
      </c>
      <c r="J182" s="22">
        <f t="shared" si="48"/>
        <v>18</v>
      </c>
      <c r="K182" s="22">
        <f t="shared" si="49"/>
        <v>7</v>
      </c>
      <c r="L182" s="22">
        <f t="shared" si="50"/>
        <v>6</v>
      </c>
      <c r="M182" s="22">
        <f t="shared" si="51"/>
        <v>57</v>
      </c>
      <c r="N182" s="22">
        <f t="shared" si="52"/>
        <v>45</v>
      </c>
      <c r="O182" s="22">
        <f t="shared" si="53"/>
        <v>57</v>
      </c>
      <c r="P182" s="23" t="str">
        <f t="shared" si="54"/>
        <v>PM10</v>
      </c>
      <c r="Q182" s="23" t="str">
        <f t="shared" si="55"/>
        <v>二级，良</v>
      </c>
      <c r="R182" s="28">
        <f t="shared" si="44"/>
        <v>49.2063492063492</v>
      </c>
      <c r="S182" s="28">
        <f t="shared" si="59"/>
        <v>22.8414334155896</v>
      </c>
      <c r="T182" s="28">
        <f t="shared" si="60"/>
        <v>26.3649157907596</v>
      </c>
      <c r="U182" s="29" t="b">
        <f t="shared" si="45"/>
        <v>0</v>
      </c>
      <c r="V182" s="28">
        <f t="shared" si="56"/>
        <v>92</v>
      </c>
      <c r="W182" s="29">
        <f t="shared" si="57"/>
        <v>0</v>
      </c>
      <c r="X182" s="29" t="b">
        <f t="shared" si="46"/>
        <v>0</v>
      </c>
      <c r="Y182" s="28">
        <f t="shared" si="58"/>
        <v>50.6</v>
      </c>
    </row>
    <row r="183" spans="1:25">
      <c r="A183" s="14" t="s">
        <v>42</v>
      </c>
      <c r="B183" s="15" t="s">
        <v>222</v>
      </c>
      <c r="C183" s="16">
        <v>7</v>
      </c>
      <c r="D183" s="16">
        <v>13</v>
      </c>
      <c r="E183" s="16">
        <v>0.6</v>
      </c>
      <c r="F183" s="16">
        <v>68</v>
      </c>
      <c r="G183" s="16">
        <v>60</v>
      </c>
      <c r="H183" s="16">
        <v>25</v>
      </c>
      <c r="I183" s="22">
        <f t="shared" si="47"/>
        <v>3</v>
      </c>
      <c r="J183" s="22">
        <f t="shared" si="48"/>
        <v>7</v>
      </c>
      <c r="K183" s="22">
        <f t="shared" si="49"/>
        <v>6</v>
      </c>
      <c r="L183" s="22">
        <f t="shared" si="50"/>
        <v>22</v>
      </c>
      <c r="M183" s="22">
        <f t="shared" si="51"/>
        <v>55</v>
      </c>
      <c r="N183" s="22">
        <f t="shared" si="52"/>
        <v>36</v>
      </c>
      <c r="O183" s="22">
        <f t="shared" si="53"/>
        <v>55</v>
      </c>
      <c r="P183" s="23" t="str">
        <f t="shared" si="54"/>
        <v>PM10</v>
      </c>
      <c r="Q183" s="23" t="str">
        <f t="shared" si="55"/>
        <v>二级，良</v>
      </c>
      <c r="R183" s="28">
        <f t="shared" si="44"/>
        <v>41.6666666666667</v>
      </c>
      <c r="S183" s="28">
        <f t="shared" si="59"/>
        <v>22.9737085478647</v>
      </c>
      <c r="T183" s="28">
        <f t="shared" si="60"/>
        <v>18.692958118802</v>
      </c>
      <c r="U183" s="29" t="b">
        <f t="shared" si="45"/>
        <v>0</v>
      </c>
      <c r="V183" s="28">
        <f t="shared" si="56"/>
        <v>99</v>
      </c>
      <c r="W183" s="29">
        <f t="shared" si="57"/>
        <v>0</v>
      </c>
      <c r="X183" s="29" t="b">
        <f t="shared" si="46"/>
        <v>0</v>
      </c>
      <c r="Y183" s="28">
        <f t="shared" si="58"/>
        <v>54.45</v>
      </c>
    </row>
    <row r="184" spans="1:25">
      <c r="A184" s="14" t="s">
        <v>42</v>
      </c>
      <c r="B184" s="15" t="s">
        <v>223</v>
      </c>
      <c r="C184" s="16">
        <v>7</v>
      </c>
      <c r="D184" s="16">
        <v>6</v>
      </c>
      <c r="E184" s="16">
        <v>0.6</v>
      </c>
      <c r="F184" s="16">
        <v>79</v>
      </c>
      <c r="G184" s="16">
        <v>29</v>
      </c>
      <c r="H184" s="16">
        <v>18</v>
      </c>
      <c r="I184" s="22">
        <f t="shared" si="47"/>
        <v>3</v>
      </c>
      <c r="J184" s="22">
        <f t="shared" si="48"/>
        <v>3</v>
      </c>
      <c r="K184" s="22">
        <f t="shared" si="49"/>
        <v>6</v>
      </c>
      <c r="L184" s="22">
        <f t="shared" si="50"/>
        <v>25</v>
      </c>
      <c r="M184" s="22">
        <f t="shared" si="51"/>
        <v>29</v>
      </c>
      <c r="N184" s="22">
        <f t="shared" si="52"/>
        <v>26</v>
      </c>
      <c r="O184" s="22">
        <f t="shared" si="53"/>
        <v>29</v>
      </c>
      <c r="P184" s="23" t="str">
        <f t="shared" si="54"/>
        <v/>
      </c>
      <c r="Q184" s="23" t="str">
        <f t="shared" si="55"/>
        <v>一级,优</v>
      </c>
      <c r="R184" s="28">
        <f t="shared" si="44"/>
        <v>62.0689655172414</v>
      </c>
      <c r="S184" s="28">
        <f t="shared" si="59"/>
        <v>22.2792641034202</v>
      </c>
      <c r="T184" s="28">
        <f t="shared" si="60"/>
        <v>39.7897014138211</v>
      </c>
      <c r="U184" s="29" t="b">
        <f t="shared" si="45"/>
        <v>0</v>
      </c>
      <c r="V184" s="28">
        <f t="shared" si="56"/>
        <v>107</v>
      </c>
      <c r="W184" s="29">
        <f t="shared" si="57"/>
        <v>0</v>
      </c>
      <c r="X184" s="29" t="b">
        <f t="shared" si="46"/>
        <v>0</v>
      </c>
      <c r="Y184" s="28">
        <f t="shared" si="58"/>
        <v>58.85</v>
      </c>
    </row>
    <row r="185" spans="1:25">
      <c r="A185" s="14" t="s">
        <v>42</v>
      </c>
      <c r="B185" s="15" t="s">
        <v>224</v>
      </c>
      <c r="C185" s="16">
        <v>7</v>
      </c>
      <c r="D185" s="16">
        <v>6</v>
      </c>
      <c r="E185" s="16">
        <v>0.6</v>
      </c>
      <c r="F185" s="16">
        <v>80</v>
      </c>
      <c r="G185" s="16">
        <v>28</v>
      </c>
      <c r="H185" s="16">
        <v>19</v>
      </c>
      <c r="I185" s="22">
        <f t="shared" si="47"/>
        <v>3</v>
      </c>
      <c r="J185" s="22">
        <f t="shared" si="48"/>
        <v>3</v>
      </c>
      <c r="K185" s="22">
        <f t="shared" si="49"/>
        <v>6</v>
      </c>
      <c r="L185" s="22">
        <f t="shared" si="50"/>
        <v>25</v>
      </c>
      <c r="M185" s="22">
        <f t="shared" si="51"/>
        <v>28</v>
      </c>
      <c r="N185" s="22">
        <f t="shared" si="52"/>
        <v>28</v>
      </c>
      <c r="O185" s="22">
        <f t="shared" si="53"/>
        <v>28</v>
      </c>
      <c r="P185" s="23" t="str">
        <f t="shared" si="54"/>
        <v/>
      </c>
      <c r="Q185" s="23" t="str">
        <f t="shared" si="55"/>
        <v>一级,优</v>
      </c>
      <c r="R185" s="28">
        <f t="shared" si="44"/>
        <v>67.8571428571429</v>
      </c>
      <c r="S185" s="28">
        <f t="shared" si="59"/>
        <v>23.6055240503698</v>
      </c>
      <c r="T185" s="28">
        <f t="shared" si="60"/>
        <v>44.251618806773</v>
      </c>
      <c r="U185" s="29" t="b">
        <f t="shared" si="45"/>
        <v>0</v>
      </c>
      <c r="V185" s="28">
        <f t="shared" si="56"/>
        <v>103.666666666667</v>
      </c>
      <c r="W185" s="29">
        <f t="shared" si="57"/>
        <v>0</v>
      </c>
      <c r="X185" s="29" t="b">
        <f t="shared" si="46"/>
        <v>0</v>
      </c>
      <c r="Y185" s="28">
        <f t="shared" si="58"/>
        <v>57.0166666666667</v>
      </c>
    </row>
    <row r="186" spans="1:25">
      <c r="A186" s="14" t="s">
        <v>42</v>
      </c>
      <c r="B186" s="15" t="s">
        <v>225</v>
      </c>
      <c r="C186" s="16">
        <v>7</v>
      </c>
      <c r="D186" s="16">
        <v>11</v>
      </c>
      <c r="E186" s="16">
        <v>0.6</v>
      </c>
      <c r="F186" s="16">
        <v>72</v>
      </c>
      <c r="G186" s="16">
        <v>39</v>
      </c>
      <c r="H186" s="16">
        <v>25</v>
      </c>
      <c r="I186" s="22">
        <f t="shared" si="47"/>
        <v>3</v>
      </c>
      <c r="J186" s="22">
        <f t="shared" si="48"/>
        <v>6</v>
      </c>
      <c r="K186" s="22">
        <f t="shared" si="49"/>
        <v>6</v>
      </c>
      <c r="L186" s="22">
        <f t="shared" si="50"/>
        <v>23</v>
      </c>
      <c r="M186" s="22">
        <f t="shared" si="51"/>
        <v>39</v>
      </c>
      <c r="N186" s="22">
        <f t="shared" si="52"/>
        <v>36</v>
      </c>
      <c r="O186" s="22">
        <f t="shared" si="53"/>
        <v>39</v>
      </c>
      <c r="P186" s="23" t="str">
        <f t="shared" si="54"/>
        <v/>
      </c>
      <c r="Q186" s="23" t="str">
        <f t="shared" si="55"/>
        <v>一级,优</v>
      </c>
      <c r="R186" s="28">
        <f t="shared" si="44"/>
        <v>64.1025641025641</v>
      </c>
      <c r="S186" s="28">
        <f t="shared" si="59"/>
        <v>24.8743210428511</v>
      </c>
      <c r="T186" s="28">
        <f t="shared" si="60"/>
        <v>39.2282430597131</v>
      </c>
      <c r="U186" s="29" t="b">
        <f t="shared" si="45"/>
        <v>0</v>
      </c>
      <c r="V186" s="28">
        <f t="shared" si="56"/>
        <v>100.333333333333</v>
      </c>
      <c r="W186" s="29">
        <f t="shared" si="57"/>
        <v>0</v>
      </c>
      <c r="X186" s="29" t="b">
        <f t="shared" si="46"/>
        <v>0</v>
      </c>
      <c r="Y186" s="28">
        <f t="shared" si="58"/>
        <v>55.1833333333333</v>
      </c>
    </row>
    <row r="187" spans="1:25">
      <c r="A187" s="14" t="s">
        <v>42</v>
      </c>
      <c r="B187" s="15" t="s">
        <v>226</v>
      </c>
      <c r="C187" s="16">
        <v>7</v>
      </c>
      <c r="D187" s="16">
        <v>14</v>
      </c>
      <c r="E187" s="16">
        <v>0.6</v>
      </c>
      <c r="F187" s="16">
        <v>70</v>
      </c>
      <c r="G187" s="16">
        <v>40</v>
      </c>
      <c r="H187" s="16">
        <v>30</v>
      </c>
      <c r="I187" s="22">
        <f t="shared" si="47"/>
        <v>3</v>
      </c>
      <c r="J187" s="22">
        <f t="shared" si="48"/>
        <v>7</v>
      </c>
      <c r="K187" s="22">
        <f t="shared" si="49"/>
        <v>6</v>
      </c>
      <c r="L187" s="22">
        <f t="shared" si="50"/>
        <v>22</v>
      </c>
      <c r="M187" s="22">
        <f t="shared" si="51"/>
        <v>40</v>
      </c>
      <c r="N187" s="22">
        <f t="shared" si="52"/>
        <v>43</v>
      </c>
      <c r="O187" s="22">
        <f t="shared" si="53"/>
        <v>43</v>
      </c>
      <c r="P187" s="23" t="str">
        <f t="shared" si="54"/>
        <v/>
      </c>
      <c r="Q187" s="23" t="str">
        <f t="shared" si="55"/>
        <v>一级,优</v>
      </c>
      <c r="R187" s="28">
        <f t="shared" si="44"/>
        <v>75</v>
      </c>
      <c r="S187" s="28">
        <f t="shared" si="59"/>
        <v>26.9676138141099</v>
      </c>
      <c r="T187" s="28">
        <f t="shared" si="60"/>
        <v>48.0323861858901</v>
      </c>
      <c r="U187" s="29" t="b">
        <f t="shared" si="45"/>
        <v>0</v>
      </c>
      <c r="V187" s="28">
        <f t="shared" si="56"/>
        <v>93.6666666666667</v>
      </c>
      <c r="W187" s="29">
        <f t="shared" si="57"/>
        <v>0</v>
      </c>
      <c r="X187" s="29" t="b">
        <f t="shared" si="46"/>
        <v>0</v>
      </c>
      <c r="Y187" s="28">
        <f t="shared" si="58"/>
        <v>51.5166666666667</v>
      </c>
    </row>
    <row r="188" spans="1:25">
      <c r="A188" s="14" t="s">
        <v>42</v>
      </c>
      <c r="B188" s="15" t="s">
        <v>227</v>
      </c>
      <c r="C188" s="16">
        <v>8</v>
      </c>
      <c r="D188" s="16">
        <v>16</v>
      </c>
      <c r="E188" s="16">
        <v>0.6</v>
      </c>
      <c r="F188" s="16">
        <v>70</v>
      </c>
      <c r="G188" s="16">
        <v>41</v>
      </c>
      <c r="H188" s="16">
        <v>31</v>
      </c>
      <c r="I188" s="22">
        <f t="shared" si="47"/>
        <v>3</v>
      </c>
      <c r="J188" s="22">
        <f t="shared" si="48"/>
        <v>8</v>
      </c>
      <c r="K188" s="22">
        <f t="shared" si="49"/>
        <v>6</v>
      </c>
      <c r="L188" s="22">
        <f t="shared" si="50"/>
        <v>22</v>
      </c>
      <c r="M188" s="22">
        <f t="shared" si="51"/>
        <v>41</v>
      </c>
      <c r="N188" s="22">
        <f t="shared" si="52"/>
        <v>45</v>
      </c>
      <c r="O188" s="22">
        <f t="shared" si="53"/>
        <v>45</v>
      </c>
      <c r="P188" s="23" t="str">
        <f t="shared" si="54"/>
        <v/>
      </c>
      <c r="Q188" s="23" t="str">
        <f t="shared" si="55"/>
        <v>一级,优</v>
      </c>
      <c r="R188" s="28">
        <f t="shared" si="44"/>
        <v>75.609756097561</v>
      </c>
      <c r="S188" s="28">
        <f t="shared" si="59"/>
        <v>29.991807362497</v>
      </c>
      <c r="T188" s="28">
        <f t="shared" si="60"/>
        <v>45.617948735064</v>
      </c>
      <c r="U188" s="29" t="b">
        <f t="shared" si="45"/>
        <v>0</v>
      </c>
      <c r="V188" s="28">
        <f t="shared" si="56"/>
        <v>86.3333333333333</v>
      </c>
      <c r="W188" s="29">
        <f t="shared" si="57"/>
        <v>0</v>
      </c>
      <c r="X188" s="29" t="b">
        <f t="shared" si="46"/>
        <v>0</v>
      </c>
      <c r="Y188" s="28">
        <f t="shared" si="58"/>
        <v>47.4833333333333</v>
      </c>
    </row>
    <row r="189" spans="1:25">
      <c r="A189" s="14" t="s">
        <v>42</v>
      </c>
      <c r="B189" s="15" t="s">
        <v>228</v>
      </c>
      <c r="C189" s="16">
        <v>7</v>
      </c>
      <c r="D189" s="16">
        <v>16</v>
      </c>
      <c r="E189" s="16">
        <v>0.6</v>
      </c>
      <c r="F189" s="16">
        <v>66</v>
      </c>
      <c r="G189" s="16">
        <v>44</v>
      </c>
      <c r="H189" s="16">
        <v>36</v>
      </c>
      <c r="I189" s="22">
        <f t="shared" si="47"/>
        <v>3</v>
      </c>
      <c r="J189" s="22">
        <f t="shared" si="48"/>
        <v>8</v>
      </c>
      <c r="K189" s="22">
        <f t="shared" si="49"/>
        <v>6</v>
      </c>
      <c r="L189" s="22">
        <f t="shared" si="50"/>
        <v>21</v>
      </c>
      <c r="M189" s="22">
        <f t="shared" si="51"/>
        <v>44</v>
      </c>
      <c r="N189" s="22">
        <f t="shared" si="52"/>
        <v>52</v>
      </c>
      <c r="O189" s="22">
        <f t="shared" si="53"/>
        <v>52</v>
      </c>
      <c r="P189" s="23" t="str">
        <f t="shared" si="54"/>
        <v>PM2.5</v>
      </c>
      <c r="Q189" s="23" t="str">
        <f t="shared" si="55"/>
        <v>二级，良</v>
      </c>
      <c r="R189" s="28">
        <f t="shared" si="44"/>
        <v>81.8181818181818</v>
      </c>
      <c r="S189" s="28">
        <f t="shared" si="59"/>
        <v>32.192091270098</v>
      </c>
      <c r="T189" s="28">
        <f t="shared" si="60"/>
        <v>49.6260905480838</v>
      </c>
      <c r="U189" s="29" t="b">
        <f t="shared" si="45"/>
        <v>0</v>
      </c>
      <c r="V189" s="28">
        <f t="shared" si="56"/>
        <v>79</v>
      </c>
      <c r="W189" s="29">
        <f t="shared" si="57"/>
        <v>0</v>
      </c>
      <c r="X189" s="29" t="b">
        <f t="shared" si="46"/>
        <v>0</v>
      </c>
      <c r="Y189" s="28">
        <f t="shared" si="58"/>
        <v>43.45</v>
      </c>
    </row>
    <row r="190" spans="1:25">
      <c r="A190" s="14" t="s">
        <v>42</v>
      </c>
      <c r="B190" s="15" t="s">
        <v>229</v>
      </c>
      <c r="C190" s="16">
        <v>7</v>
      </c>
      <c r="D190" s="16">
        <v>31</v>
      </c>
      <c r="E190" s="16">
        <v>0.7</v>
      </c>
      <c r="F190" s="16">
        <v>48</v>
      </c>
      <c r="G190" s="16">
        <v>44</v>
      </c>
      <c r="H190" s="16">
        <v>42</v>
      </c>
      <c r="I190" s="22">
        <f t="shared" si="47"/>
        <v>3</v>
      </c>
      <c r="J190" s="22">
        <f t="shared" si="48"/>
        <v>16</v>
      </c>
      <c r="K190" s="22">
        <f t="shared" si="49"/>
        <v>7</v>
      </c>
      <c r="L190" s="22">
        <f t="shared" si="50"/>
        <v>15</v>
      </c>
      <c r="M190" s="22">
        <f t="shared" si="51"/>
        <v>44</v>
      </c>
      <c r="N190" s="22">
        <f t="shared" si="52"/>
        <v>59</v>
      </c>
      <c r="O190" s="22">
        <f t="shared" si="53"/>
        <v>59</v>
      </c>
      <c r="P190" s="23" t="str">
        <f t="shared" si="54"/>
        <v>PM2.5</v>
      </c>
      <c r="Q190" s="23" t="str">
        <f t="shared" si="55"/>
        <v>二级，良</v>
      </c>
      <c r="R190" s="28">
        <f t="shared" si="44"/>
        <v>95.4545454545455</v>
      </c>
      <c r="S190" s="28">
        <f t="shared" si="59"/>
        <v>35.5380508660576</v>
      </c>
      <c r="T190" s="28">
        <f t="shared" si="60"/>
        <v>59.9164945884879</v>
      </c>
      <c r="U190" s="29" t="b">
        <f t="shared" si="45"/>
        <v>0</v>
      </c>
      <c r="V190" s="28">
        <f t="shared" si="56"/>
        <v>73.6666666666667</v>
      </c>
      <c r="W190" s="29">
        <f t="shared" si="57"/>
        <v>0</v>
      </c>
      <c r="X190" s="29" t="b">
        <f t="shared" si="46"/>
        <v>0</v>
      </c>
      <c r="Y190" s="28">
        <f t="shared" si="58"/>
        <v>40.5166666666667</v>
      </c>
    </row>
    <row r="191" spans="1:25">
      <c r="A191" s="14" t="s">
        <v>42</v>
      </c>
      <c r="B191" s="15" t="s">
        <v>230</v>
      </c>
      <c r="C191" s="16">
        <v>7</v>
      </c>
      <c r="D191" s="16">
        <v>38</v>
      </c>
      <c r="E191" s="16">
        <v>0.7</v>
      </c>
      <c r="F191" s="16">
        <v>40</v>
      </c>
      <c r="G191" s="16">
        <v>54</v>
      </c>
      <c r="H191" s="16">
        <v>45</v>
      </c>
      <c r="I191" s="22">
        <f t="shared" si="47"/>
        <v>3</v>
      </c>
      <c r="J191" s="22">
        <f t="shared" si="48"/>
        <v>19</v>
      </c>
      <c r="K191" s="22">
        <f t="shared" si="49"/>
        <v>7</v>
      </c>
      <c r="L191" s="22">
        <f t="shared" si="50"/>
        <v>13</v>
      </c>
      <c r="M191" s="22">
        <f t="shared" si="51"/>
        <v>52</v>
      </c>
      <c r="N191" s="22">
        <f t="shared" si="52"/>
        <v>63</v>
      </c>
      <c r="O191" s="22">
        <f t="shared" si="53"/>
        <v>63</v>
      </c>
      <c r="P191" s="23" t="str">
        <f t="shared" si="54"/>
        <v>PM2.5</v>
      </c>
      <c r="Q191" s="23" t="str">
        <f t="shared" si="55"/>
        <v>二级，良</v>
      </c>
      <c r="R191" s="28">
        <f t="shared" si="44"/>
        <v>83.3333333333333</v>
      </c>
      <c r="S191" s="28">
        <f t="shared" si="59"/>
        <v>38.3201825274996</v>
      </c>
      <c r="T191" s="28">
        <f t="shared" si="60"/>
        <v>45.0131508058337</v>
      </c>
      <c r="U191" s="29" t="b">
        <f t="shared" si="45"/>
        <v>0</v>
      </c>
      <c r="V191" s="28">
        <f t="shared" si="56"/>
        <v>78.6666666666667</v>
      </c>
      <c r="W191" s="29">
        <f t="shared" si="57"/>
        <v>0</v>
      </c>
      <c r="X191" s="29" t="b">
        <f t="shared" si="46"/>
        <v>0</v>
      </c>
      <c r="Y191" s="28">
        <f t="shared" si="58"/>
        <v>43.2666666666667</v>
      </c>
    </row>
    <row r="192" spans="1:25">
      <c r="A192" s="14" t="s">
        <v>42</v>
      </c>
      <c r="B192" s="15" t="s">
        <v>231</v>
      </c>
      <c r="C192" s="16">
        <v>7</v>
      </c>
      <c r="D192" s="16">
        <v>36</v>
      </c>
      <c r="E192" s="16">
        <v>0.8</v>
      </c>
      <c r="F192" s="16">
        <v>41</v>
      </c>
      <c r="G192" s="16">
        <v>68</v>
      </c>
      <c r="H192" s="16">
        <v>48</v>
      </c>
      <c r="I192" s="22">
        <f t="shared" si="47"/>
        <v>3</v>
      </c>
      <c r="J192" s="22">
        <f t="shared" si="48"/>
        <v>18</v>
      </c>
      <c r="K192" s="22">
        <f t="shared" si="49"/>
        <v>8</v>
      </c>
      <c r="L192" s="22">
        <f t="shared" si="50"/>
        <v>13</v>
      </c>
      <c r="M192" s="22">
        <f t="shared" si="51"/>
        <v>59</v>
      </c>
      <c r="N192" s="22">
        <f t="shared" si="52"/>
        <v>67</v>
      </c>
      <c r="O192" s="22">
        <f t="shared" si="53"/>
        <v>67</v>
      </c>
      <c r="P192" s="23" t="str">
        <f t="shared" si="54"/>
        <v>PM2.5</v>
      </c>
      <c r="Q192" s="23" t="str">
        <f t="shared" si="55"/>
        <v>二级，良</v>
      </c>
      <c r="R192" s="28">
        <f t="shared" si="44"/>
        <v>70.5882352941177</v>
      </c>
      <c r="S192" s="28">
        <f t="shared" si="59"/>
        <v>39.6098650671821</v>
      </c>
      <c r="T192" s="28">
        <f t="shared" si="60"/>
        <v>30.9783702269355</v>
      </c>
      <c r="U192" s="29" t="b">
        <f t="shared" si="45"/>
        <v>0</v>
      </c>
      <c r="V192" s="28">
        <f t="shared" si="56"/>
        <v>87.3333333333333</v>
      </c>
      <c r="W192" s="29">
        <f t="shared" si="57"/>
        <v>0</v>
      </c>
      <c r="X192" s="29" t="b">
        <f t="shared" si="46"/>
        <v>0</v>
      </c>
      <c r="Y192" s="28">
        <f t="shared" si="58"/>
        <v>48.0333333333333</v>
      </c>
    </row>
    <row r="193" spans="1:25">
      <c r="A193" s="14" t="s">
        <v>42</v>
      </c>
      <c r="B193" s="15" t="s">
        <v>232</v>
      </c>
      <c r="C193" s="16">
        <v>7</v>
      </c>
      <c r="D193" s="16">
        <v>22</v>
      </c>
      <c r="E193" s="16">
        <v>0.7</v>
      </c>
      <c r="F193" s="16">
        <v>56</v>
      </c>
      <c r="G193" s="16">
        <v>102</v>
      </c>
      <c r="H193" s="16">
        <v>33</v>
      </c>
      <c r="I193" s="22">
        <f t="shared" si="47"/>
        <v>3</v>
      </c>
      <c r="J193" s="22">
        <f t="shared" si="48"/>
        <v>11</v>
      </c>
      <c r="K193" s="22">
        <f t="shared" si="49"/>
        <v>7</v>
      </c>
      <c r="L193" s="22">
        <f t="shared" si="50"/>
        <v>18</v>
      </c>
      <c r="M193" s="22">
        <f t="shared" si="51"/>
        <v>76</v>
      </c>
      <c r="N193" s="22">
        <f t="shared" si="52"/>
        <v>48</v>
      </c>
      <c r="O193" s="22">
        <f t="shared" si="53"/>
        <v>76</v>
      </c>
      <c r="P193" s="23" t="str">
        <f t="shared" si="54"/>
        <v>PM10</v>
      </c>
      <c r="Q193" s="23" t="str">
        <f t="shared" si="55"/>
        <v>二级，良</v>
      </c>
      <c r="R193" s="28">
        <f t="shared" si="44"/>
        <v>32.3529411764706</v>
      </c>
      <c r="S193" s="28">
        <f t="shared" si="59"/>
        <v>40.1503376664783</v>
      </c>
      <c r="T193" s="28">
        <f t="shared" si="60"/>
        <v>-7.79739649000769</v>
      </c>
      <c r="U193" s="29" t="b">
        <f t="shared" si="45"/>
        <v>0</v>
      </c>
      <c r="V193" s="28">
        <f t="shared" si="56"/>
        <v>97</v>
      </c>
      <c r="W193" s="29">
        <f t="shared" si="57"/>
        <v>1</v>
      </c>
      <c r="X193" s="29" t="b">
        <f t="shared" si="46"/>
        <v>0</v>
      </c>
      <c r="Y193" s="28">
        <f t="shared" si="58"/>
        <v>53.35</v>
      </c>
    </row>
    <row r="194" spans="1:25">
      <c r="A194" s="14" t="s">
        <v>42</v>
      </c>
      <c r="B194" s="15" t="s">
        <v>233</v>
      </c>
      <c r="C194" s="16">
        <v>7</v>
      </c>
      <c r="D194" s="16">
        <v>22</v>
      </c>
      <c r="E194" s="16">
        <v>0.7</v>
      </c>
      <c r="F194" s="16">
        <v>55</v>
      </c>
      <c r="G194" s="16">
        <v>94</v>
      </c>
      <c r="H194" s="16">
        <v>27</v>
      </c>
      <c r="I194" s="22">
        <f t="shared" si="47"/>
        <v>3</v>
      </c>
      <c r="J194" s="22">
        <f t="shared" si="48"/>
        <v>11</v>
      </c>
      <c r="K194" s="22">
        <f t="shared" si="49"/>
        <v>7</v>
      </c>
      <c r="L194" s="22">
        <f t="shared" si="50"/>
        <v>18</v>
      </c>
      <c r="M194" s="22">
        <f t="shared" si="51"/>
        <v>72</v>
      </c>
      <c r="N194" s="22">
        <f t="shared" si="52"/>
        <v>39</v>
      </c>
      <c r="O194" s="22">
        <f t="shared" si="53"/>
        <v>72</v>
      </c>
      <c r="P194" s="23" t="str">
        <f t="shared" si="54"/>
        <v>PM10</v>
      </c>
      <c r="Q194" s="23" t="str">
        <f t="shared" si="55"/>
        <v>二级，良</v>
      </c>
      <c r="R194" s="28">
        <f t="shared" si="44"/>
        <v>28.7234042553192</v>
      </c>
      <c r="S194" s="28">
        <f t="shared" si="59"/>
        <v>36.5964160978508</v>
      </c>
      <c r="T194" s="28">
        <f t="shared" si="60"/>
        <v>-7.87301184253167</v>
      </c>
      <c r="U194" s="29" t="b">
        <f t="shared" si="45"/>
        <v>0</v>
      </c>
      <c r="V194" s="28">
        <f t="shared" si="56"/>
        <v>117.666666666667</v>
      </c>
      <c r="W194" s="29">
        <f t="shared" si="57"/>
        <v>0</v>
      </c>
      <c r="X194" s="29" t="b">
        <f t="shared" si="46"/>
        <v>0</v>
      </c>
      <c r="Y194" s="28">
        <f t="shared" si="58"/>
        <v>64.7166666666667</v>
      </c>
    </row>
    <row r="195" spans="1:25">
      <c r="A195" s="14" t="s">
        <v>42</v>
      </c>
      <c r="B195" s="15" t="s">
        <v>234</v>
      </c>
      <c r="C195" s="16">
        <v>7</v>
      </c>
      <c r="D195" s="16">
        <v>16</v>
      </c>
      <c r="E195" s="16">
        <v>0.6</v>
      </c>
      <c r="F195" s="16">
        <v>57</v>
      </c>
      <c r="G195" s="16">
        <v>89</v>
      </c>
      <c r="H195" s="16">
        <v>26</v>
      </c>
      <c r="I195" s="22">
        <f t="shared" si="47"/>
        <v>3</v>
      </c>
      <c r="J195" s="22">
        <f t="shared" si="48"/>
        <v>8</v>
      </c>
      <c r="K195" s="22">
        <f t="shared" si="49"/>
        <v>6</v>
      </c>
      <c r="L195" s="22">
        <f t="shared" si="50"/>
        <v>18</v>
      </c>
      <c r="M195" s="22">
        <f t="shared" si="51"/>
        <v>70</v>
      </c>
      <c r="N195" s="22">
        <f t="shared" si="52"/>
        <v>38</v>
      </c>
      <c r="O195" s="22">
        <f t="shared" si="53"/>
        <v>70</v>
      </c>
      <c r="P195" s="23" t="str">
        <f t="shared" si="54"/>
        <v>PM10</v>
      </c>
      <c r="Q195" s="23" t="str">
        <f t="shared" si="55"/>
        <v>二级，良</v>
      </c>
      <c r="R195" s="28">
        <f t="shared" si="44"/>
        <v>29.2134831460674</v>
      </c>
      <c r="S195" s="28">
        <f t="shared" si="59"/>
        <v>32.6892201109973</v>
      </c>
      <c r="T195" s="28">
        <f t="shared" si="60"/>
        <v>-3.47573696492993</v>
      </c>
      <c r="U195" s="29" t="b">
        <f t="shared" si="45"/>
        <v>0</v>
      </c>
      <c r="V195" s="28">
        <f t="shared" si="56"/>
        <v>135.333333333333</v>
      </c>
      <c r="W195" s="29">
        <f t="shared" si="57"/>
        <v>0</v>
      </c>
      <c r="X195" s="29" t="b">
        <f t="shared" si="46"/>
        <v>0</v>
      </c>
      <c r="Y195" s="28">
        <f t="shared" si="58"/>
        <v>74.4333333333333</v>
      </c>
    </row>
    <row r="196" spans="1:25">
      <c r="A196" s="14" t="s">
        <v>42</v>
      </c>
      <c r="B196" s="15" t="s">
        <v>235</v>
      </c>
      <c r="C196" s="16">
        <v>7</v>
      </c>
      <c r="D196" s="16">
        <v>10</v>
      </c>
      <c r="E196" s="16">
        <v>0.6</v>
      </c>
      <c r="F196" s="16">
        <v>62</v>
      </c>
      <c r="G196" s="16">
        <v>67</v>
      </c>
      <c r="H196" s="16">
        <v>21</v>
      </c>
      <c r="I196" s="22">
        <f t="shared" si="47"/>
        <v>3</v>
      </c>
      <c r="J196" s="22">
        <f t="shared" si="48"/>
        <v>5</v>
      </c>
      <c r="K196" s="22">
        <f t="shared" si="49"/>
        <v>6</v>
      </c>
      <c r="L196" s="22">
        <f t="shared" si="50"/>
        <v>20</v>
      </c>
      <c r="M196" s="22">
        <f t="shared" si="51"/>
        <v>59</v>
      </c>
      <c r="N196" s="22">
        <f t="shared" si="52"/>
        <v>30</v>
      </c>
      <c r="O196" s="22">
        <f t="shared" si="53"/>
        <v>59</v>
      </c>
      <c r="P196" s="23" t="str">
        <f t="shared" si="54"/>
        <v>PM10</v>
      </c>
      <c r="Q196" s="23" t="str">
        <f t="shared" si="55"/>
        <v>二级，良</v>
      </c>
      <c r="R196" s="28">
        <f t="shared" ref="R196:R259" si="61">H196/G196*100</f>
        <v>31.3432835820896</v>
      </c>
      <c r="S196" s="28">
        <f t="shared" si="59"/>
        <v>28.3054952216545</v>
      </c>
      <c r="T196" s="28">
        <f t="shared" si="60"/>
        <v>3.03778836043509</v>
      </c>
      <c r="U196" s="29" t="b">
        <f t="shared" ref="U196:U259" si="62">IF(G196&gt;150,"PM10")</f>
        <v>0</v>
      </c>
      <c r="V196" s="28">
        <f t="shared" si="56"/>
        <v>150.333333333333</v>
      </c>
      <c r="W196" s="29">
        <f t="shared" si="57"/>
        <v>0</v>
      </c>
      <c r="X196" s="29" t="b">
        <f t="shared" ref="X196:X259" si="63">IF(G196&gt;150,"PM10")</f>
        <v>0</v>
      </c>
      <c r="Y196" s="28">
        <f t="shared" si="58"/>
        <v>82.6833333333333</v>
      </c>
    </row>
    <row r="197" spans="1:25">
      <c r="A197" s="35" t="s">
        <v>42</v>
      </c>
      <c r="B197" s="15" t="s">
        <v>236</v>
      </c>
      <c r="C197" s="16">
        <v>7</v>
      </c>
      <c r="D197" s="16">
        <v>7</v>
      </c>
      <c r="E197" s="16">
        <v>0.6</v>
      </c>
      <c r="F197" s="16">
        <v>68</v>
      </c>
      <c r="G197" s="16">
        <v>70</v>
      </c>
      <c r="H197" s="16">
        <v>18</v>
      </c>
      <c r="I197" s="22">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3</v>
      </c>
      <c r="J197" s="22">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4</v>
      </c>
      <c r="K197" s="22">
        <f t="shared" ref="K197:K260" si="66">ROUNDUP(IF(COUNT(E197)=1,IF(E197&gt;150,500,IF(E197&gt;=120,(E197-120)*(500-400)/(150-120)+400,IF(E197&gt;=90,(E197-90)*(400-300)/(120-90)+300,IF(E197&gt;=60,(E197-60)*(300-200)/(90-60)+200,IF(E197&gt;=35,(E197-35)*(200-150)/(60-35)+150,IF(E197&gt;=10,(E197-10)*(150-100)/(35-10)+100,IF(E197&gt;=5,(E197-5)*(100-50)/(10-5)+50,IF(E197&gt;=0,(E197-0)*(50-0)/(5-0)+0,"无效值"))))))))),0)</f>
        <v>6</v>
      </c>
      <c r="L197" s="22">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22</v>
      </c>
      <c r="M197" s="22">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60</v>
      </c>
      <c r="N197" s="22">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26</v>
      </c>
      <c r="O197" s="22">
        <f t="shared" ref="O197:O260" si="70">IF(MAX(I197:N197)&lt;=100,IF(COUNTIF(C197:N197,"&gt;0")=12,MAX(I197:N197),""),MAX(I197:N197))</f>
        <v>60</v>
      </c>
      <c r="P197" s="23" t="str">
        <f t="shared" ref="P197:P260" si="71">IF(O197&lt;=50,"",IF(O197=I197,"SO2",IF(O197=J197,"NO2",IF(O197=K197,"CO",IF(O197=L197,"O3",IF(O197=M197,"PM10",IF(O197=N197,"PM2.5",)))))))</f>
        <v>PM10</v>
      </c>
      <c r="Q197" s="23" t="str">
        <f t="shared" ref="Q197:Q260" si="72">IF(COUNT(O197)=1,IF(O197&lt;=50,"一级,优",IF(O197&lt;=100,"二级，良",IF(O197&lt;=150,"三级，轻度污染",IF(O197&lt;=200,"四级，中度污染",IF(O197&lt;=300,"五级，重度污染",IF(O197&gt;300,"六级，严重污染")))))))</f>
        <v>二级，良</v>
      </c>
      <c r="R197" s="28">
        <f t="shared" si="61"/>
        <v>25.7142857142857</v>
      </c>
      <c r="S197" s="28">
        <f t="shared" si="59"/>
        <v>22.9628900656165</v>
      </c>
      <c r="T197" s="28">
        <f t="shared" si="60"/>
        <v>2.75139564866924</v>
      </c>
      <c r="U197" s="29" t="b">
        <f t="shared" si="62"/>
        <v>0</v>
      </c>
      <c r="V197" s="28">
        <f t="shared" si="56"/>
        <v>158</v>
      </c>
      <c r="W197" s="29">
        <f t="shared" si="57"/>
        <v>0</v>
      </c>
      <c r="X197" s="29" t="b">
        <f t="shared" si="63"/>
        <v>0</v>
      </c>
      <c r="Y197" s="28">
        <f t="shared" si="58"/>
        <v>86.9</v>
      </c>
    </row>
    <row r="198" spans="1:25">
      <c r="A198" s="35" t="s">
        <v>42</v>
      </c>
      <c r="B198" s="15" t="s">
        <v>237</v>
      </c>
      <c r="C198" s="16">
        <v>7</v>
      </c>
      <c r="D198" s="16">
        <v>7</v>
      </c>
      <c r="E198" s="16">
        <v>0.6</v>
      </c>
      <c r="F198" s="16">
        <v>68</v>
      </c>
      <c r="G198" s="16">
        <v>55</v>
      </c>
      <c r="H198" s="16">
        <v>17</v>
      </c>
      <c r="I198" s="22">
        <f t="shared" si="64"/>
        <v>3</v>
      </c>
      <c r="J198" s="22">
        <f t="shared" si="65"/>
        <v>4</v>
      </c>
      <c r="K198" s="22">
        <f t="shared" si="66"/>
        <v>6</v>
      </c>
      <c r="L198" s="22">
        <f t="shared" si="67"/>
        <v>22</v>
      </c>
      <c r="M198" s="22">
        <f t="shared" si="68"/>
        <v>53</v>
      </c>
      <c r="N198" s="22">
        <f t="shared" si="69"/>
        <v>25</v>
      </c>
      <c r="O198" s="22">
        <f t="shared" si="70"/>
        <v>53</v>
      </c>
      <c r="P198" s="23" t="str">
        <f t="shared" si="71"/>
        <v>PM10</v>
      </c>
      <c r="Q198" s="23" t="str">
        <f t="shared" si="72"/>
        <v>二级，良</v>
      </c>
      <c r="R198" s="28">
        <f t="shared" si="61"/>
        <v>30.9090909090909</v>
      </c>
      <c r="S198" s="28">
        <f t="shared" si="59"/>
        <v>18.1613027640292</v>
      </c>
      <c r="T198" s="28">
        <f t="shared" si="60"/>
        <v>12.7477881450617</v>
      </c>
      <c r="U198" s="29" t="b">
        <f t="shared" si="62"/>
        <v>0</v>
      </c>
      <c r="V198" s="28">
        <f t="shared" si="56"/>
        <v>163.333333333333</v>
      </c>
      <c r="W198" s="29">
        <f t="shared" si="57"/>
        <v>0</v>
      </c>
      <c r="X198" s="29" t="b">
        <f t="shared" si="63"/>
        <v>0</v>
      </c>
      <c r="Y198" s="28">
        <f t="shared" si="58"/>
        <v>89.8333333333333</v>
      </c>
    </row>
    <row r="199" spans="1:25">
      <c r="A199" s="35" t="s">
        <v>42</v>
      </c>
      <c r="B199" s="15" t="s">
        <v>238</v>
      </c>
      <c r="C199" s="16">
        <v>7</v>
      </c>
      <c r="D199" s="16">
        <v>9</v>
      </c>
      <c r="E199" s="16">
        <v>0.6</v>
      </c>
      <c r="F199" s="16">
        <v>68</v>
      </c>
      <c r="G199" s="16">
        <v>48</v>
      </c>
      <c r="H199" s="16">
        <v>16</v>
      </c>
      <c r="I199" s="22">
        <f t="shared" si="64"/>
        <v>3</v>
      </c>
      <c r="J199" s="22">
        <f t="shared" si="65"/>
        <v>5</v>
      </c>
      <c r="K199" s="22">
        <f t="shared" si="66"/>
        <v>6</v>
      </c>
      <c r="L199" s="22">
        <f t="shared" si="67"/>
        <v>22</v>
      </c>
      <c r="M199" s="22">
        <f t="shared" si="68"/>
        <v>48</v>
      </c>
      <c r="N199" s="22">
        <f t="shared" si="69"/>
        <v>23</v>
      </c>
      <c r="O199" s="22">
        <f t="shared" si="70"/>
        <v>48</v>
      </c>
      <c r="P199" s="23" t="str">
        <f t="shared" si="71"/>
        <v/>
      </c>
      <c r="Q199" s="23" t="str">
        <f t="shared" si="72"/>
        <v>一级,优</v>
      </c>
      <c r="R199" s="28">
        <f t="shared" si="61"/>
        <v>33.3333333333333</v>
      </c>
      <c r="S199" s="28">
        <f t="shared" si="59"/>
        <v>14.8547073986103</v>
      </c>
      <c r="T199" s="28">
        <f t="shared" si="60"/>
        <v>18.478625934723</v>
      </c>
      <c r="U199" s="29" t="b">
        <f t="shared" si="62"/>
        <v>0</v>
      </c>
      <c r="V199" s="28">
        <f t="shared" si="56"/>
        <v>159</v>
      </c>
      <c r="W199" s="29">
        <f t="shared" si="57"/>
        <v>0</v>
      </c>
      <c r="X199" s="29" t="b">
        <f t="shared" si="63"/>
        <v>0</v>
      </c>
      <c r="Y199" s="28">
        <f t="shared" si="58"/>
        <v>87.45</v>
      </c>
    </row>
    <row r="200" spans="1:25">
      <c r="A200" s="35" t="s">
        <v>42</v>
      </c>
      <c r="B200" s="15" t="s">
        <v>239</v>
      </c>
      <c r="C200" s="16">
        <v>7</v>
      </c>
      <c r="D200" s="16">
        <v>12</v>
      </c>
      <c r="E200" s="16">
        <v>0.5</v>
      </c>
      <c r="F200" s="16">
        <v>61</v>
      </c>
      <c r="G200" s="16">
        <v>46</v>
      </c>
      <c r="H200" s="16">
        <v>16</v>
      </c>
      <c r="I200" s="22">
        <f t="shared" si="64"/>
        <v>3</v>
      </c>
      <c r="J200" s="22">
        <f t="shared" si="65"/>
        <v>6</v>
      </c>
      <c r="K200" s="22">
        <f t="shared" si="66"/>
        <v>5</v>
      </c>
      <c r="L200" s="22">
        <f t="shared" si="67"/>
        <v>20</v>
      </c>
      <c r="M200" s="22">
        <f t="shared" si="68"/>
        <v>46</v>
      </c>
      <c r="N200" s="22">
        <f t="shared" si="69"/>
        <v>23</v>
      </c>
      <c r="O200" s="22">
        <f t="shared" si="70"/>
        <v>46</v>
      </c>
      <c r="P200" s="23" t="str">
        <f t="shared" si="71"/>
        <v/>
      </c>
      <c r="Q200" s="23" t="str">
        <f t="shared" si="72"/>
        <v>一级,优</v>
      </c>
      <c r="R200" s="28">
        <f t="shared" si="61"/>
        <v>34.7826086956522</v>
      </c>
      <c r="S200" s="28">
        <f t="shared" si="59"/>
        <v>14.9364067450155</v>
      </c>
      <c r="T200" s="28">
        <f t="shared" si="60"/>
        <v>19.8462019506367</v>
      </c>
      <c r="U200" s="29" t="b">
        <f t="shared" si="62"/>
        <v>0</v>
      </c>
      <c r="V200" s="28">
        <f t="shared" si="56"/>
        <v>141</v>
      </c>
      <c r="W200" s="29">
        <f t="shared" si="57"/>
        <v>0</v>
      </c>
      <c r="X200" s="29" t="b">
        <f t="shared" si="63"/>
        <v>0</v>
      </c>
      <c r="Y200" s="28">
        <f t="shared" si="58"/>
        <v>77.55</v>
      </c>
    </row>
    <row r="201" spans="1:25">
      <c r="A201" s="35" t="s">
        <v>42</v>
      </c>
      <c r="B201" s="15" t="s">
        <v>240</v>
      </c>
      <c r="C201" s="16">
        <v>7</v>
      </c>
      <c r="D201" s="16">
        <v>12</v>
      </c>
      <c r="E201" s="16">
        <v>0.5</v>
      </c>
      <c r="F201" s="16">
        <v>59</v>
      </c>
      <c r="G201" s="16">
        <v>43</v>
      </c>
      <c r="H201" s="16">
        <v>17</v>
      </c>
      <c r="I201" s="22">
        <f t="shared" si="64"/>
        <v>3</v>
      </c>
      <c r="J201" s="22">
        <f t="shared" si="65"/>
        <v>6</v>
      </c>
      <c r="K201" s="22">
        <f t="shared" si="66"/>
        <v>5</v>
      </c>
      <c r="L201" s="22">
        <f t="shared" si="67"/>
        <v>19</v>
      </c>
      <c r="M201" s="22">
        <f t="shared" si="68"/>
        <v>43</v>
      </c>
      <c r="N201" s="22">
        <f t="shared" si="69"/>
        <v>25</v>
      </c>
      <c r="O201" s="22">
        <f t="shared" si="70"/>
        <v>43</v>
      </c>
      <c r="P201" s="23" t="str">
        <f t="shared" si="71"/>
        <v/>
      </c>
      <c r="Q201" s="23" t="str">
        <f t="shared" si="72"/>
        <v>一级,优</v>
      </c>
      <c r="R201" s="28">
        <f t="shared" si="61"/>
        <v>39.5348837209302</v>
      </c>
      <c r="S201" s="28">
        <f t="shared" si="59"/>
        <v>15.4413404483766</v>
      </c>
      <c r="T201" s="28">
        <f t="shared" si="60"/>
        <v>24.0935432725536</v>
      </c>
      <c r="U201" s="29" t="b">
        <f t="shared" si="62"/>
        <v>0</v>
      </c>
      <c r="V201" s="28">
        <f t="shared" si="56"/>
        <v>125</v>
      </c>
      <c r="W201" s="29">
        <f t="shared" si="57"/>
        <v>0</v>
      </c>
      <c r="X201" s="29" t="b">
        <f t="shared" si="63"/>
        <v>0</v>
      </c>
      <c r="Y201" s="28">
        <f t="shared" si="58"/>
        <v>68.75</v>
      </c>
    </row>
    <row r="202" spans="1:25">
      <c r="A202" s="35" t="s">
        <v>42</v>
      </c>
      <c r="B202" s="15" t="s">
        <v>241</v>
      </c>
      <c r="C202" s="16">
        <v>7</v>
      </c>
      <c r="D202" s="16">
        <v>16</v>
      </c>
      <c r="E202" s="16">
        <v>0.5</v>
      </c>
      <c r="F202" s="16">
        <v>50</v>
      </c>
      <c r="G202" s="16">
        <v>50</v>
      </c>
      <c r="H202" s="16">
        <v>18</v>
      </c>
      <c r="I202" s="22">
        <f t="shared" si="64"/>
        <v>3</v>
      </c>
      <c r="J202" s="22">
        <f t="shared" si="65"/>
        <v>8</v>
      </c>
      <c r="K202" s="22">
        <f t="shared" si="66"/>
        <v>5</v>
      </c>
      <c r="L202" s="22">
        <f t="shared" si="67"/>
        <v>16</v>
      </c>
      <c r="M202" s="22">
        <f t="shared" si="68"/>
        <v>50</v>
      </c>
      <c r="N202" s="22">
        <f t="shared" si="69"/>
        <v>26</v>
      </c>
      <c r="O202" s="22">
        <f t="shared" si="70"/>
        <v>50</v>
      </c>
      <c r="P202" s="23" t="str">
        <f t="shared" si="71"/>
        <v/>
      </c>
      <c r="Q202" s="23" t="str">
        <f t="shared" si="72"/>
        <v>一级,优</v>
      </c>
      <c r="R202" s="28">
        <f t="shared" si="61"/>
        <v>36</v>
      </c>
      <c r="S202" s="28">
        <f t="shared" si="59"/>
        <v>16.3014571629485</v>
      </c>
      <c r="T202" s="28">
        <f t="shared" si="60"/>
        <v>19.6985428370515</v>
      </c>
      <c r="U202" s="29" t="b">
        <f t="shared" si="62"/>
        <v>0</v>
      </c>
      <c r="V202" s="28">
        <f t="shared" ref="V202:V265" si="73">AVERAGE(G196:G201)*2</f>
        <v>109.666666666667</v>
      </c>
      <c r="W202" s="29">
        <f t="shared" ref="W202:W265" si="74">IF(V202="","",IF(G202&gt;=V202,1,0))</f>
        <v>0</v>
      </c>
      <c r="X202" s="29" t="b">
        <f t="shared" si="63"/>
        <v>0</v>
      </c>
      <c r="Y202" s="28">
        <f t="shared" ref="Y202:Y265" si="75">AVERAGE(G196:G201)*10%+AVERAGE(G196:G201)</f>
        <v>60.3166666666667</v>
      </c>
    </row>
    <row r="203" spans="1:25">
      <c r="A203" s="35" t="s">
        <v>42</v>
      </c>
      <c r="B203" s="15" t="s">
        <v>242</v>
      </c>
      <c r="C203" s="16">
        <v>7</v>
      </c>
      <c r="D203" s="16">
        <v>15</v>
      </c>
      <c r="E203" s="16">
        <v>0.5</v>
      </c>
      <c r="F203" s="16">
        <v>46</v>
      </c>
      <c r="G203" s="16">
        <v>51</v>
      </c>
      <c r="H203" s="16">
        <v>18</v>
      </c>
      <c r="I203" s="22">
        <f t="shared" si="64"/>
        <v>3</v>
      </c>
      <c r="J203" s="22">
        <f t="shared" si="65"/>
        <v>8</v>
      </c>
      <c r="K203" s="22">
        <f t="shared" si="66"/>
        <v>5</v>
      </c>
      <c r="L203" s="22">
        <f t="shared" si="67"/>
        <v>15</v>
      </c>
      <c r="M203" s="22">
        <f t="shared" si="68"/>
        <v>51</v>
      </c>
      <c r="N203" s="22">
        <f t="shared" si="69"/>
        <v>26</v>
      </c>
      <c r="O203" s="22">
        <f t="shared" si="70"/>
        <v>51</v>
      </c>
      <c r="P203" s="23" t="str">
        <f t="shared" si="71"/>
        <v>PM10</v>
      </c>
      <c r="Q203" s="23" t="str">
        <f t="shared" si="72"/>
        <v>二级，良</v>
      </c>
      <c r="R203" s="28">
        <f t="shared" si="61"/>
        <v>35.2941176470588</v>
      </c>
      <c r="S203" s="28">
        <f t="shared" ref="S203:S266" si="76">AVERAGE(R197:R202)*0.5</f>
        <v>16.689516864441</v>
      </c>
      <c r="T203" s="28">
        <f t="shared" ref="T203:T266" si="77">R203-S203</f>
        <v>18.6046007826178</v>
      </c>
      <c r="U203" s="29" t="b">
        <f t="shared" si="62"/>
        <v>0</v>
      </c>
      <c r="V203" s="28">
        <f t="shared" si="73"/>
        <v>104</v>
      </c>
      <c r="W203" s="29">
        <f t="shared" si="74"/>
        <v>0</v>
      </c>
      <c r="X203" s="29" t="b">
        <f t="shared" si="63"/>
        <v>0</v>
      </c>
      <c r="Y203" s="28">
        <f t="shared" si="75"/>
        <v>57.2</v>
      </c>
    </row>
    <row r="204" spans="1:25">
      <c r="A204" s="35" t="s">
        <v>42</v>
      </c>
      <c r="B204" s="15" t="s">
        <v>243</v>
      </c>
      <c r="C204" s="16">
        <v>7</v>
      </c>
      <c r="D204" s="16">
        <v>40</v>
      </c>
      <c r="E204" s="16">
        <v>0.6</v>
      </c>
      <c r="F204" s="16">
        <v>17</v>
      </c>
      <c r="G204" s="16">
        <v>75</v>
      </c>
      <c r="H204" s="16">
        <v>21</v>
      </c>
      <c r="I204" s="22">
        <f t="shared" si="64"/>
        <v>3</v>
      </c>
      <c r="J204" s="22">
        <f t="shared" si="65"/>
        <v>20</v>
      </c>
      <c r="K204" s="22">
        <f t="shared" si="66"/>
        <v>6</v>
      </c>
      <c r="L204" s="22">
        <f t="shared" si="67"/>
        <v>6</v>
      </c>
      <c r="M204" s="22">
        <f t="shared" si="68"/>
        <v>63</v>
      </c>
      <c r="N204" s="22">
        <f t="shared" si="69"/>
        <v>30</v>
      </c>
      <c r="O204" s="22">
        <f t="shared" si="70"/>
        <v>63</v>
      </c>
      <c r="P204" s="23" t="str">
        <f t="shared" si="71"/>
        <v>PM10</v>
      </c>
      <c r="Q204" s="23" t="str">
        <f t="shared" si="72"/>
        <v>二级，良</v>
      </c>
      <c r="R204" s="28">
        <f t="shared" si="61"/>
        <v>28</v>
      </c>
      <c r="S204" s="28">
        <f t="shared" si="76"/>
        <v>17.4878361921721</v>
      </c>
      <c r="T204" s="28">
        <f t="shared" si="77"/>
        <v>10.5121638078279</v>
      </c>
      <c r="U204" s="29" t="b">
        <f t="shared" si="62"/>
        <v>0</v>
      </c>
      <c r="V204" s="28">
        <f t="shared" si="73"/>
        <v>97.6666666666667</v>
      </c>
      <c r="W204" s="29">
        <f t="shared" si="74"/>
        <v>0</v>
      </c>
      <c r="X204" s="29" t="b">
        <f t="shared" si="63"/>
        <v>0</v>
      </c>
      <c r="Y204" s="28">
        <f t="shared" si="75"/>
        <v>53.7166666666667</v>
      </c>
    </row>
    <row r="205" spans="1:25">
      <c r="A205" s="35" t="s">
        <v>42</v>
      </c>
      <c r="B205" s="15" t="s">
        <v>244</v>
      </c>
      <c r="C205" s="16">
        <v>10</v>
      </c>
      <c r="D205" s="16">
        <v>31</v>
      </c>
      <c r="E205" s="16">
        <v>0.7</v>
      </c>
      <c r="F205" s="16">
        <v>41</v>
      </c>
      <c r="G205" s="16">
        <v>70</v>
      </c>
      <c r="H205" s="16">
        <v>19</v>
      </c>
      <c r="I205" s="22">
        <f t="shared" si="64"/>
        <v>4</v>
      </c>
      <c r="J205" s="22">
        <f t="shared" si="65"/>
        <v>16</v>
      </c>
      <c r="K205" s="22">
        <f t="shared" si="66"/>
        <v>7</v>
      </c>
      <c r="L205" s="22">
        <f t="shared" si="67"/>
        <v>13</v>
      </c>
      <c r="M205" s="22">
        <f t="shared" si="68"/>
        <v>60</v>
      </c>
      <c r="N205" s="22">
        <f t="shared" si="69"/>
        <v>28</v>
      </c>
      <c r="O205" s="22">
        <f t="shared" si="70"/>
        <v>60</v>
      </c>
      <c r="P205" s="23" t="str">
        <f t="shared" si="71"/>
        <v>PM10</v>
      </c>
      <c r="Q205" s="23" t="str">
        <f t="shared" si="72"/>
        <v>二级，良</v>
      </c>
      <c r="R205" s="28">
        <f t="shared" si="61"/>
        <v>27.1428571428571</v>
      </c>
      <c r="S205" s="28">
        <f t="shared" si="76"/>
        <v>17.2454119497479</v>
      </c>
      <c r="T205" s="28">
        <f t="shared" si="77"/>
        <v>9.89744519310926</v>
      </c>
      <c r="U205" s="29" t="b">
        <f t="shared" si="62"/>
        <v>0</v>
      </c>
      <c r="V205" s="28">
        <f t="shared" si="73"/>
        <v>104.333333333333</v>
      </c>
      <c r="W205" s="29">
        <f t="shared" si="74"/>
        <v>0</v>
      </c>
      <c r="X205" s="29" t="b">
        <f t="shared" si="63"/>
        <v>0</v>
      </c>
      <c r="Y205" s="28">
        <f t="shared" si="75"/>
        <v>57.3833333333333</v>
      </c>
    </row>
    <row r="206" spans="1:25">
      <c r="A206" s="35" t="s">
        <v>42</v>
      </c>
      <c r="B206" s="15" t="s">
        <v>245</v>
      </c>
      <c r="C206" s="16">
        <v>14</v>
      </c>
      <c r="D206" s="16">
        <v>20</v>
      </c>
      <c r="E206" s="16">
        <v>0.6</v>
      </c>
      <c r="F206" s="16">
        <v>65</v>
      </c>
      <c r="G206" s="16">
        <v>59</v>
      </c>
      <c r="H206" s="16">
        <v>17</v>
      </c>
      <c r="I206" s="22">
        <f t="shared" si="64"/>
        <v>5</v>
      </c>
      <c r="J206" s="22">
        <f t="shared" si="65"/>
        <v>10</v>
      </c>
      <c r="K206" s="22">
        <f t="shared" si="66"/>
        <v>6</v>
      </c>
      <c r="L206" s="22">
        <f t="shared" si="67"/>
        <v>21</v>
      </c>
      <c r="M206" s="22">
        <f t="shared" si="68"/>
        <v>55</v>
      </c>
      <c r="N206" s="22">
        <f t="shared" si="69"/>
        <v>25</v>
      </c>
      <c r="O206" s="22">
        <f t="shared" si="70"/>
        <v>55</v>
      </c>
      <c r="P206" s="23" t="str">
        <f t="shared" si="71"/>
        <v>PM10</v>
      </c>
      <c r="Q206" s="23" t="str">
        <f t="shared" si="72"/>
        <v>二级，良</v>
      </c>
      <c r="R206" s="28">
        <f t="shared" si="61"/>
        <v>28.8135593220339</v>
      </c>
      <c r="S206" s="28">
        <f t="shared" si="76"/>
        <v>16.7295389338749</v>
      </c>
      <c r="T206" s="28">
        <f t="shared" si="77"/>
        <v>12.084020388159</v>
      </c>
      <c r="U206" s="29" t="b">
        <f t="shared" si="62"/>
        <v>0</v>
      </c>
      <c r="V206" s="28">
        <f t="shared" si="73"/>
        <v>111.666666666667</v>
      </c>
      <c r="W206" s="29">
        <f t="shared" si="74"/>
        <v>0</v>
      </c>
      <c r="X206" s="29" t="b">
        <f t="shared" si="63"/>
        <v>0</v>
      </c>
      <c r="Y206" s="28">
        <f t="shared" si="75"/>
        <v>61.4166666666667</v>
      </c>
    </row>
    <row r="207" spans="1:25">
      <c r="A207" s="35" t="s">
        <v>42</v>
      </c>
      <c r="B207" s="15" t="s">
        <v>246</v>
      </c>
      <c r="C207" s="16">
        <v>11</v>
      </c>
      <c r="D207" s="16">
        <v>14</v>
      </c>
      <c r="E207" s="16">
        <v>0.6</v>
      </c>
      <c r="F207" s="16">
        <v>82</v>
      </c>
      <c r="G207" s="16">
        <v>86</v>
      </c>
      <c r="H207" s="16">
        <v>14</v>
      </c>
      <c r="I207" s="22">
        <f t="shared" si="64"/>
        <v>4</v>
      </c>
      <c r="J207" s="22">
        <f t="shared" si="65"/>
        <v>7</v>
      </c>
      <c r="K207" s="22">
        <f t="shared" si="66"/>
        <v>6</v>
      </c>
      <c r="L207" s="22">
        <f t="shared" si="67"/>
        <v>26</v>
      </c>
      <c r="M207" s="22">
        <f t="shared" si="68"/>
        <v>68</v>
      </c>
      <c r="N207" s="22">
        <f t="shared" si="69"/>
        <v>20</v>
      </c>
      <c r="O207" s="22">
        <f t="shared" si="70"/>
        <v>68</v>
      </c>
      <c r="P207" s="23" t="str">
        <f t="shared" si="71"/>
        <v>PM10</v>
      </c>
      <c r="Q207" s="23" t="str">
        <f t="shared" si="72"/>
        <v>二级，良</v>
      </c>
      <c r="R207" s="28">
        <f t="shared" si="61"/>
        <v>16.2790697674419</v>
      </c>
      <c r="S207" s="28">
        <f t="shared" si="76"/>
        <v>16.23211815274</v>
      </c>
      <c r="T207" s="28">
        <f t="shared" si="77"/>
        <v>0.0469516147018503</v>
      </c>
      <c r="U207" s="29" t="b">
        <f t="shared" si="62"/>
        <v>0</v>
      </c>
      <c r="V207" s="28">
        <f t="shared" si="73"/>
        <v>116</v>
      </c>
      <c r="W207" s="29">
        <f t="shared" si="74"/>
        <v>0</v>
      </c>
      <c r="X207" s="29" t="b">
        <f t="shared" si="63"/>
        <v>0</v>
      </c>
      <c r="Y207" s="28">
        <f t="shared" si="75"/>
        <v>63.8</v>
      </c>
    </row>
    <row r="208" spans="1:25">
      <c r="A208" s="35" t="s">
        <v>42</v>
      </c>
      <c r="B208" s="15" t="s">
        <v>247</v>
      </c>
      <c r="C208" s="16">
        <v>12</v>
      </c>
      <c r="D208" s="16">
        <v>13</v>
      </c>
      <c r="E208" s="16">
        <v>0.6</v>
      </c>
      <c r="F208" s="16">
        <v>92</v>
      </c>
      <c r="G208" s="16">
        <v>65</v>
      </c>
      <c r="H208" s="16">
        <v>12</v>
      </c>
      <c r="I208" s="22">
        <f t="shared" si="64"/>
        <v>4</v>
      </c>
      <c r="J208" s="22">
        <f t="shared" si="65"/>
        <v>7</v>
      </c>
      <c r="K208" s="22">
        <f t="shared" si="66"/>
        <v>6</v>
      </c>
      <c r="L208" s="22">
        <f t="shared" si="67"/>
        <v>29</v>
      </c>
      <c r="M208" s="22">
        <f t="shared" si="68"/>
        <v>58</v>
      </c>
      <c r="N208" s="22">
        <f t="shared" si="69"/>
        <v>18</v>
      </c>
      <c r="O208" s="22">
        <f t="shared" si="70"/>
        <v>58</v>
      </c>
      <c r="P208" s="23" t="str">
        <f t="shared" si="71"/>
        <v>PM10</v>
      </c>
      <c r="Q208" s="23" t="str">
        <f t="shared" si="72"/>
        <v>二级，良</v>
      </c>
      <c r="R208" s="28">
        <f t="shared" si="61"/>
        <v>18.4615384615385</v>
      </c>
      <c r="S208" s="28">
        <f t="shared" si="76"/>
        <v>14.294133656616</v>
      </c>
      <c r="T208" s="28">
        <f t="shared" si="77"/>
        <v>4.16740480492249</v>
      </c>
      <c r="U208" s="29" t="b">
        <f t="shared" si="62"/>
        <v>0</v>
      </c>
      <c r="V208" s="28">
        <f t="shared" si="73"/>
        <v>130.333333333333</v>
      </c>
      <c r="W208" s="29">
        <f t="shared" si="74"/>
        <v>0</v>
      </c>
      <c r="X208" s="29" t="b">
        <f t="shared" si="63"/>
        <v>0</v>
      </c>
      <c r="Y208" s="28">
        <f t="shared" si="75"/>
        <v>71.6833333333333</v>
      </c>
    </row>
    <row r="209" spans="1:25">
      <c r="A209" s="35" t="s">
        <v>42</v>
      </c>
      <c r="B209" s="15" t="s">
        <v>248</v>
      </c>
      <c r="C209" s="16">
        <v>7</v>
      </c>
      <c r="D209" s="16">
        <v>4</v>
      </c>
      <c r="E209" s="16">
        <v>0.5</v>
      </c>
      <c r="F209" s="16">
        <v>113</v>
      </c>
      <c r="G209" s="16">
        <v>55</v>
      </c>
      <c r="H209" s="16">
        <v>9</v>
      </c>
      <c r="I209" s="22">
        <f t="shared" si="64"/>
        <v>3</v>
      </c>
      <c r="J209" s="22">
        <f t="shared" si="65"/>
        <v>2</v>
      </c>
      <c r="K209" s="22">
        <f t="shared" si="66"/>
        <v>5</v>
      </c>
      <c r="L209" s="22">
        <f t="shared" si="67"/>
        <v>36</v>
      </c>
      <c r="M209" s="22">
        <f t="shared" si="68"/>
        <v>53</v>
      </c>
      <c r="N209" s="22">
        <f t="shared" si="69"/>
        <v>13</v>
      </c>
      <c r="O209" s="22">
        <f t="shared" si="70"/>
        <v>53</v>
      </c>
      <c r="P209" s="23" t="str">
        <f t="shared" si="71"/>
        <v>PM10</v>
      </c>
      <c r="Q209" s="23" t="str">
        <f t="shared" si="72"/>
        <v>二级，良</v>
      </c>
      <c r="R209" s="28">
        <f t="shared" si="61"/>
        <v>16.3636363636364</v>
      </c>
      <c r="S209" s="28">
        <f t="shared" si="76"/>
        <v>12.8325951950775</v>
      </c>
      <c r="T209" s="28">
        <f t="shared" si="77"/>
        <v>3.53104116855885</v>
      </c>
      <c r="U209" s="29" t="b">
        <f t="shared" si="62"/>
        <v>0</v>
      </c>
      <c r="V209" s="28">
        <f t="shared" si="73"/>
        <v>135.333333333333</v>
      </c>
      <c r="W209" s="29">
        <f t="shared" si="74"/>
        <v>0</v>
      </c>
      <c r="X209" s="29" t="b">
        <f t="shared" si="63"/>
        <v>0</v>
      </c>
      <c r="Y209" s="28">
        <f t="shared" si="75"/>
        <v>74.4333333333333</v>
      </c>
    </row>
    <row r="210" spans="1:25">
      <c r="A210" s="35" t="s">
        <v>42</v>
      </c>
      <c r="B210" s="15" t="s">
        <v>249</v>
      </c>
      <c r="C210" s="16">
        <v>7</v>
      </c>
      <c r="D210" s="16">
        <v>4</v>
      </c>
      <c r="E210" s="16">
        <v>0.5</v>
      </c>
      <c r="F210" s="16">
        <v>111</v>
      </c>
      <c r="G210" s="16">
        <v>41</v>
      </c>
      <c r="H210" s="16">
        <v>8</v>
      </c>
      <c r="I210" s="22">
        <f t="shared" si="64"/>
        <v>3</v>
      </c>
      <c r="J210" s="22">
        <f t="shared" si="65"/>
        <v>2</v>
      </c>
      <c r="K210" s="22">
        <f t="shared" si="66"/>
        <v>5</v>
      </c>
      <c r="L210" s="22">
        <f t="shared" si="67"/>
        <v>35</v>
      </c>
      <c r="M210" s="22">
        <f t="shared" si="68"/>
        <v>41</v>
      </c>
      <c r="N210" s="22">
        <f t="shared" si="69"/>
        <v>12</v>
      </c>
      <c r="O210" s="22">
        <f t="shared" si="70"/>
        <v>41</v>
      </c>
      <c r="P210" s="23" t="str">
        <f t="shared" si="71"/>
        <v/>
      </c>
      <c r="Q210" s="23" t="str">
        <f t="shared" si="72"/>
        <v>一级,优</v>
      </c>
      <c r="R210" s="28">
        <f t="shared" si="61"/>
        <v>19.5121951219512</v>
      </c>
      <c r="S210" s="28">
        <f t="shared" si="76"/>
        <v>11.2550550881256</v>
      </c>
      <c r="T210" s="28">
        <f t="shared" si="77"/>
        <v>8.25714003382557</v>
      </c>
      <c r="U210" s="29" t="b">
        <f t="shared" si="62"/>
        <v>0</v>
      </c>
      <c r="V210" s="28">
        <f t="shared" si="73"/>
        <v>136.666666666667</v>
      </c>
      <c r="W210" s="29">
        <f t="shared" si="74"/>
        <v>0</v>
      </c>
      <c r="X210" s="29" t="b">
        <f t="shared" si="63"/>
        <v>0</v>
      </c>
      <c r="Y210" s="28">
        <f t="shared" si="75"/>
        <v>75.1666666666667</v>
      </c>
    </row>
    <row r="211" spans="1:25">
      <c r="A211" s="35" t="s">
        <v>42</v>
      </c>
      <c r="B211" s="15" t="s">
        <v>250</v>
      </c>
      <c r="C211" s="16">
        <v>7</v>
      </c>
      <c r="D211" s="16">
        <v>7</v>
      </c>
      <c r="E211" s="16">
        <v>0.5</v>
      </c>
      <c r="F211" s="16">
        <v>107</v>
      </c>
      <c r="G211" s="16">
        <v>38</v>
      </c>
      <c r="H211" s="16">
        <v>8</v>
      </c>
      <c r="I211" s="22">
        <f t="shared" si="64"/>
        <v>3</v>
      </c>
      <c r="J211" s="22">
        <f t="shared" si="65"/>
        <v>4</v>
      </c>
      <c r="K211" s="22">
        <f t="shared" si="66"/>
        <v>5</v>
      </c>
      <c r="L211" s="22">
        <f t="shared" si="67"/>
        <v>34</v>
      </c>
      <c r="M211" s="22">
        <f t="shared" si="68"/>
        <v>38</v>
      </c>
      <c r="N211" s="22">
        <f t="shared" si="69"/>
        <v>12</v>
      </c>
      <c r="O211" s="22">
        <f t="shared" si="70"/>
        <v>38</v>
      </c>
      <c r="P211" s="23" t="str">
        <f t="shared" si="71"/>
        <v/>
      </c>
      <c r="Q211" s="23" t="str">
        <f t="shared" si="72"/>
        <v>一级,优</v>
      </c>
      <c r="R211" s="28">
        <f t="shared" si="61"/>
        <v>21.0526315789474</v>
      </c>
      <c r="S211" s="28">
        <f t="shared" si="76"/>
        <v>10.5477380149549</v>
      </c>
      <c r="T211" s="28">
        <f t="shared" si="77"/>
        <v>10.5048935639925</v>
      </c>
      <c r="U211" s="29" t="b">
        <f t="shared" si="62"/>
        <v>0</v>
      </c>
      <c r="V211" s="28">
        <f t="shared" si="73"/>
        <v>125.333333333333</v>
      </c>
      <c r="W211" s="29">
        <f t="shared" si="74"/>
        <v>0</v>
      </c>
      <c r="X211" s="29" t="b">
        <f t="shared" si="63"/>
        <v>0</v>
      </c>
      <c r="Y211" s="28">
        <f t="shared" si="75"/>
        <v>68.9333333333333</v>
      </c>
    </row>
    <row r="212" spans="1:25">
      <c r="A212" s="35" t="s">
        <v>42</v>
      </c>
      <c r="B212" s="15" t="s">
        <v>251</v>
      </c>
      <c r="C212" s="16">
        <v>7</v>
      </c>
      <c r="D212" s="16">
        <v>9</v>
      </c>
      <c r="E212" s="16">
        <v>0.5</v>
      </c>
      <c r="F212" s="16">
        <v>106</v>
      </c>
      <c r="G212" s="16">
        <v>45</v>
      </c>
      <c r="H212" s="16">
        <v>9</v>
      </c>
      <c r="I212" s="22">
        <f t="shared" si="64"/>
        <v>3</v>
      </c>
      <c r="J212" s="22">
        <f t="shared" si="65"/>
        <v>5</v>
      </c>
      <c r="K212" s="22">
        <f t="shared" si="66"/>
        <v>5</v>
      </c>
      <c r="L212" s="22">
        <f t="shared" si="67"/>
        <v>34</v>
      </c>
      <c r="M212" s="22">
        <f t="shared" si="68"/>
        <v>45</v>
      </c>
      <c r="N212" s="22">
        <f t="shared" si="69"/>
        <v>13</v>
      </c>
      <c r="O212" s="22">
        <f t="shared" si="70"/>
        <v>45</v>
      </c>
      <c r="P212" s="23" t="str">
        <f t="shared" si="71"/>
        <v/>
      </c>
      <c r="Q212" s="23" t="str">
        <f t="shared" si="72"/>
        <v>一级,优</v>
      </c>
      <c r="R212" s="28">
        <f t="shared" si="61"/>
        <v>20</v>
      </c>
      <c r="S212" s="28">
        <f t="shared" si="76"/>
        <v>10.0402192179624</v>
      </c>
      <c r="T212" s="28">
        <f t="shared" si="77"/>
        <v>9.95978078203757</v>
      </c>
      <c r="U212" s="29" t="b">
        <f t="shared" si="62"/>
        <v>0</v>
      </c>
      <c r="V212" s="28">
        <f t="shared" si="73"/>
        <v>114.666666666667</v>
      </c>
      <c r="W212" s="29">
        <f t="shared" si="74"/>
        <v>0</v>
      </c>
      <c r="X212" s="29" t="b">
        <f t="shared" si="63"/>
        <v>0</v>
      </c>
      <c r="Y212" s="28">
        <f t="shared" si="75"/>
        <v>63.0666666666667</v>
      </c>
    </row>
    <row r="213" spans="1:25">
      <c r="A213" s="35" t="s">
        <v>42</v>
      </c>
      <c r="B213" s="15" t="s">
        <v>252</v>
      </c>
      <c r="C213" s="17">
        <v>7</v>
      </c>
      <c r="D213" s="16">
        <v>8</v>
      </c>
      <c r="E213" s="16">
        <v>0.5</v>
      </c>
      <c r="F213" s="16">
        <v>108</v>
      </c>
      <c r="G213" s="16">
        <v>48</v>
      </c>
      <c r="H213" s="16">
        <v>10</v>
      </c>
      <c r="I213" s="22">
        <f t="shared" si="64"/>
        <v>3</v>
      </c>
      <c r="J213" s="22">
        <f t="shared" si="65"/>
        <v>4</v>
      </c>
      <c r="K213" s="22">
        <f t="shared" si="66"/>
        <v>5</v>
      </c>
      <c r="L213" s="22">
        <f t="shared" si="67"/>
        <v>34</v>
      </c>
      <c r="M213" s="22">
        <f t="shared" si="68"/>
        <v>48</v>
      </c>
      <c r="N213" s="22">
        <f t="shared" si="69"/>
        <v>15</v>
      </c>
      <c r="O213" s="22">
        <f t="shared" si="70"/>
        <v>48</v>
      </c>
      <c r="P213" s="23" t="str">
        <f t="shared" si="71"/>
        <v/>
      </c>
      <c r="Q213" s="23" t="str">
        <f t="shared" si="72"/>
        <v>一级,优</v>
      </c>
      <c r="R213" s="28">
        <f t="shared" si="61"/>
        <v>20.8333333333333</v>
      </c>
      <c r="S213" s="28">
        <f t="shared" si="76"/>
        <v>9.30575594112627</v>
      </c>
      <c r="T213" s="28">
        <f t="shared" si="77"/>
        <v>11.5275773922071</v>
      </c>
      <c r="U213" s="29" t="b">
        <f t="shared" si="62"/>
        <v>0</v>
      </c>
      <c r="V213" s="28">
        <f t="shared" si="73"/>
        <v>110</v>
      </c>
      <c r="W213" s="29">
        <f t="shared" si="74"/>
        <v>0</v>
      </c>
      <c r="X213" s="29" t="b">
        <f t="shared" si="63"/>
        <v>0</v>
      </c>
      <c r="Y213" s="28">
        <f t="shared" si="75"/>
        <v>60.5</v>
      </c>
    </row>
    <row r="214" spans="1:25">
      <c r="A214" s="35" t="s">
        <v>42</v>
      </c>
      <c r="B214" s="15" t="s">
        <v>253</v>
      </c>
      <c r="C214" s="16">
        <v>7</v>
      </c>
      <c r="D214" s="17">
        <v>8</v>
      </c>
      <c r="E214" s="17">
        <v>0.5</v>
      </c>
      <c r="F214" s="16">
        <v>106</v>
      </c>
      <c r="G214" s="16">
        <v>55</v>
      </c>
      <c r="H214" s="16">
        <v>11</v>
      </c>
      <c r="I214" s="22">
        <f t="shared" si="64"/>
        <v>3</v>
      </c>
      <c r="J214" s="22">
        <f t="shared" si="65"/>
        <v>4</v>
      </c>
      <c r="K214" s="22">
        <f t="shared" si="66"/>
        <v>5</v>
      </c>
      <c r="L214" s="22">
        <f t="shared" si="67"/>
        <v>34</v>
      </c>
      <c r="M214" s="22">
        <f t="shared" si="68"/>
        <v>53</v>
      </c>
      <c r="N214" s="22">
        <f t="shared" si="69"/>
        <v>16</v>
      </c>
      <c r="O214" s="22">
        <f t="shared" si="70"/>
        <v>53</v>
      </c>
      <c r="P214" s="23" t="str">
        <f t="shared" si="71"/>
        <v>PM10</v>
      </c>
      <c r="Q214" s="23" t="str">
        <f t="shared" si="72"/>
        <v>二级，良</v>
      </c>
      <c r="R214" s="28">
        <f t="shared" si="61"/>
        <v>20</v>
      </c>
      <c r="S214" s="28">
        <f t="shared" si="76"/>
        <v>9.68527790495056</v>
      </c>
      <c r="T214" s="28">
        <f t="shared" si="77"/>
        <v>10.3147220950494</v>
      </c>
      <c r="U214" s="29" t="b">
        <f t="shared" si="62"/>
        <v>0</v>
      </c>
      <c r="V214" s="28">
        <f t="shared" si="73"/>
        <v>97.3333333333333</v>
      </c>
      <c r="W214" s="29">
        <f t="shared" si="74"/>
        <v>0</v>
      </c>
      <c r="X214" s="29" t="b">
        <f t="shared" si="63"/>
        <v>0</v>
      </c>
      <c r="Y214" s="28">
        <f t="shared" si="75"/>
        <v>53.5333333333333</v>
      </c>
    </row>
    <row r="215" spans="1:25">
      <c r="A215" s="35" t="s">
        <v>42</v>
      </c>
      <c r="B215" s="15" t="s">
        <v>254</v>
      </c>
      <c r="C215" s="16">
        <v>6</v>
      </c>
      <c r="D215" s="16">
        <v>14</v>
      </c>
      <c r="E215" s="16">
        <v>0.5</v>
      </c>
      <c r="F215" s="17">
        <v>85</v>
      </c>
      <c r="G215" s="16">
        <v>68</v>
      </c>
      <c r="H215" s="16">
        <v>17</v>
      </c>
      <c r="I215" s="22">
        <f t="shared" si="64"/>
        <v>2</v>
      </c>
      <c r="J215" s="22">
        <f t="shared" si="65"/>
        <v>7</v>
      </c>
      <c r="K215" s="22">
        <f t="shared" si="66"/>
        <v>5</v>
      </c>
      <c r="L215" s="22">
        <f t="shared" si="67"/>
        <v>27</v>
      </c>
      <c r="M215" s="22">
        <f t="shared" si="68"/>
        <v>59</v>
      </c>
      <c r="N215" s="22">
        <f t="shared" si="69"/>
        <v>25</v>
      </c>
      <c r="O215" s="22">
        <f t="shared" si="70"/>
        <v>59</v>
      </c>
      <c r="P215" s="23" t="str">
        <f t="shared" si="71"/>
        <v>PM10</v>
      </c>
      <c r="Q215" s="23" t="str">
        <f t="shared" si="72"/>
        <v>二级，良</v>
      </c>
      <c r="R215" s="28">
        <f t="shared" si="61"/>
        <v>25</v>
      </c>
      <c r="S215" s="28">
        <f t="shared" si="76"/>
        <v>9.81348303315569</v>
      </c>
      <c r="T215" s="28">
        <f t="shared" si="77"/>
        <v>15.1865169668443</v>
      </c>
      <c r="U215" s="29" t="b">
        <f t="shared" si="62"/>
        <v>0</v>
      </c>
      <c r="V215" s="28">
        <f t="shared" si="73"/>
        <v>94</v>
      </c>
      <c r="W215" s="29">
        <f t="shared" si="74"/>
        <v>0</v>
      </c>
      <c r="X215" s="29" t="b">
        <f t="shared" si="63"/>
        <v>0</v>
      </c>
      <c r="Y215" s="28">
        <f t="shared" si="75"/>
        <v>51.7</v>
      </c>
    </row>
    <row r="216" spans="1:25">
      <c r="A216" s="35" t="s">
        <v>42</v>
      </c>
      <c r="B216" s="15" t="s">
        <v>255</v>
      </c>
      <c r="C216" s="16">
        <v>6</v>
      </c>
      <c r="D216" s="16">
        <v>21</v>
      </c>
      <c r="E216" s="16">
        <v>0.4</v>
      </c>
      <c r="F216" s="16">
        <v>74</v>
      </c>
      <c r="G216" s="16">
        <v>88</v>
      </c>
      <c r="H216" s="16">
        <v>20</v>
      </c>
      <c r="I216" s="22">
        <f t="shared" si="64"/>
        <v>2</v>
      </c>
      <c r="J216" s="22">
        <f t="shared" si="65"/>
        <v>11</v>
      </c>
      <c r="K216" s="22">
        <f t="shared" si="66"/>
        <v>4</v>
      </c>
      <c r="L216" s="22">
        <f t="shared" si="67"/>
        <v>24</v>
      </c>
      <c r="M216" s="22">
        <f t="shared" si="68"/>
        <v>69</v>
      </c>
      <c r="N216" s="22">
        <f t="shared" si="69"/>
        <v>29</v>
      </c>
      <c r="O216" s="22">
        <f t="shared" si="70"/>
        <v>69</v>
      </c>
      <c r="P216" s="23" t="str">
        <f t="shared" si="71"/>
        <v>PM10</v>
      </c>
      <c r="Q216" s="23" t="str">
        <f t="shared" si="72"/>
        <v>二级，良</v>
      </c>
      <c r="R216" s="28">
        <f t="shared" si="61"/>
        <v>22.7272727272727</v>
      </c>
      <c r="S216" s="28">
        <f t="shared" si="76"/>
        <v>10.5331800028527</v>
      </c>
      <c r="T216" s="28">
        <f t="shared" si="77"/>
        <v>12.1940927244201</v>
      </c>
      <c r="U216" s="29" t="b">
        <f t="shared" si="62"/>
        <v>0</v>
      </c>
      <c r="V216" s="28">
        <f t="shared" si="73"/>
        <v>98.3333333333333</v>
      </c>
      <c r="W216" s="29">
        <f t="shared" si="74"/>
        <v>0</v>
      </c>
      <c r="X216" s="29" t="b">
        <f t="shared" si="63"/>
        <v>0</v>
      </c>
      <c r="Y216" s="28">
        <f t="shared" si="75"/>
        <v>54.0833333333333</v>
      </c>
    </row>
    <row r="217" spans="1:25">
      <c r="A217" s="35" t="s">
        <v>42</v>
      </c>
      <c r="B217" s="15" t="s">
        <v>256</v>
      </c>
      <c r="C217" s="16">
        <v>6</v>
      </c>
      <c r="D217" s="16">
        <v>37</v>
      </c>
      <c r="E217" s="16">
        <v>0.4</v>
      </c>
      <c r="F217" s="16">
        <v>49</v>
      </c>
      <c r="G217" s="16">
        <v>76</v>
      </c>
      <c r="H217" s="16">
        <v>18</v>
      </c>
      <c r="I217" s="22">
        <f t="shared" si="64"/>
        <v>2</v>
      </c>
      <c r="J217" s="22">
        <f t="shared" si="65"/>
        <v>19</v>
      </c>
      <c r="K217" s="22">
        <f t="shared" si="66"/>
        <v>4</v>
      </c>
      <c r="L217" s="22">
        <f t="shared" si="67"/>
        <v>16</v>
      </c>
      <c r="M217" s="22">
        <f t="shared" si="68"/>
        <v>63</v>
      </c>
      <c r="N217" s="22">
        <f t="shared" si="69"/>
        <v>26</v>
      </c>
      <c r="O217" s="22">
        <f t="shared" si="70"/>
        <v>63</v>
      </c>
      <c r="P217" s="23" t="str">
        <f t="shared" si="71"/>
        <v>PM10</v>
      </c>
      <c r="Q217" s="23" t="str">
        <f t="shared" si="72"/>
        <v>二级，良</v>
      </c>
      <c r="R217" s="28">
        <f t="shared" si="61"/>
        <v>23.6842105263158</v>
      </c>
      <c r="S217" s="28">
        <f t="shared" si="76"/>
        <v>10.8011031366295</v>
      </c>
      <c r="T217" s="28">
        <f t="shared" si="77"/>
        <v>12.8831073896863</v>
      </c>
      <c r="U217" s="29" t="b">
        <f t="shared" si="62"/>
        <v>0</v>
      </c>
      <c r="V217" s="28">
        <f t="shared" si="73"/>
        <v>114</v>
      </c>
      <c r="W217" s="29">
        <f t="shared" si="74"/>
        <v>0</v>
      </c>
      <c r="X217" s="29" t="b">
        <f t="shared" si="63"/>
        <v>0</v>
      </c>
      <c r="Y217" s="28">
        <f t="shared" si="75"/>
        <v>62.7</v>
      </c>
    </row>
    <row r="218" spans="1:25">
      <c r="A218" s="35" t="s">
        <v>42</v>
      </c>
      <c r="B218" s="15" t="s">
        <v>257</v>
      </c>
      <c r="C218" s="16">
        <v>6</v>
      </c>
      <c r="D218" s="16">
        <v>65</v>
      </c>
      <c r="E218" s="16">
        <v>0.6</v>
      </c>
      <c r="F218" s="16">
        <v>15</v>
      </c>
      <c r="G218" s="16">
        <v>105</v>
      </c>
      <c r="H218" s="16">
        <v>33</v>
      </c>
      <c r="I218" s="22">
        <f t="shared" si="64"/>
        <v>2</v>
      </c>
      <c r="J218" s="22">
        <f t="shared" si="65"/>
        <v>33</v>
      </c>
      <c r="K218" s="22">
        <f t="shared" si="66"/>
        <v>6</v>
      </c>
      <c r="L218" s="22">
        <f t="shared" si="67"/>
        <v>5</v>
      </c>
      <c r="M218" s="22">
        <f t="shared" si="68"/>
        <v>78</v>
      </c>
      <c r="N218" s="22">
        <f t="shared" si="69"/>
        <v>48</v>
      </c>
      <c r="O218" s="22">
        <f t="shared" si="70"/>
        <v>78</v>
      </c>
      <c r="P218" s="23" t="str">
        <f t="shared" si="71"/>
        <v>PM10</v>
      </c>
      <c r="Q218" s="23" t="str">
        <f t="shared" si="72"/>
        <v>二级，良</v>
      </c>
      <c r="R218" s="28">
        <f t="shared" si="61"/>
        <v>31.4285714285714</v>
      </c>
      <c r="S218" s="28">
        <f t="shared" si="76"/>
        <v>11.0204013822435</v>
      </c>
      <c r="T218" s="28">
        <f t="shared" si="77"/>
        <v>20.4081700463279</v>
      </c>
      <c r="U218" s="29" t="b">
        <f t="shared" si="62"/>
        <v>0</v>
      </c>
      <c r="V218" s="28">
        <f t="shared" si="73"/>
        <v>126.666666666667</v>
      </c>
      <c r="W218" s="29">
        <f t="shared" si="74"/>
        <v>0</v>
      </c>
      <c r="X218" s="29" t="b">
        <f t="shared" si="63"/>
        <v>0</v>
      </c>
      <c r="Y218" s="28">
        <f t="shared" si="75"/>
        <v>69.6666666666667</v>
      </c>
    </row>
    <row r="219" spans="1:25">
      <c r="A219" s="35" t="s">
        <v>42</v>
      </c>
      <c r="B219" s="15" t="s">
        <v>258</v>
      </c>
      <c r="C219" s="16">
        <v>6</v>
      </c>
      <c r="D219" s="16">
        <v>44</v>
      </c>
      <c r="E219" s="16">
        <v>0.5</v>
      </c>
      <c r="F219" s="16">
        <v>31</v>
      </c>
      <c r="G219" s="16">
        <v>134</v>
      </c>
      <c r="H219" s="16">
        <v>28</v>
      </c>
      <c r="I219" s="22">
        <f t="shared" si="64"/>
        <v>2</v>
      </c>
      <c r="J219" s="22">
        <f t="shared" si="65"/>
        <v>22</v>
      </c>
      <c r="K219" s="22">
        <f t="shared" si="66"/>
        <v>5</v>
      </c>
      <c r="L219" s="22">
        <f t="shared" si="67"/>
        <v>10</v>
      </c>
      <c r="M219" s="22">
        <f t="shared" si="68"/>
        <v>92</v>
      </c>
      <c r="N219" s="22">
        <f t="shared" si="69"/>
        <v>40</v>
      </c>
      <c r="O219" s="22">
        <f t="shared" si="70"/>
        <v>92</v>
      </c>
      <c r="P219" s="23" t="str">
        <f t="shared" si="71"/>
        <v>PM10</v>
      </c>
      <c r="Q219" s="23" t="str">
        <f t="shared" si="72"/>
        <v>二级，良</v>
      </c>
      <c r="R219" s="28">
        <f t="shared" si="61"/>
        <v>20.8955223880597</v>
      </c>
      <c r="S219" s="28">
        <f t="shared" si="76"/>
        <v>11.9727823346244</v>
      </c>
      <c r="T219" s="28">
        <f t="shared" si="77"/>
        <v>8.92274005343526</v>
      </c>
      <c r="U219" s="29" t="b">
        <f t="shared" si="62"/>
        <v>0</v>
      </c>
      <c r="V219" s="28">
        <f t="shared" si="73"/>
        <v>146.666666666667</v>
      </c>
      <c r="W219" s="29">
        <f t="shared" si="74"/>
        <v>0</v>
      </c>
      <c r="X219" s="29" t="b">
        <f t="shared" si="63"/>
        <v>0</v>
      </c>
      <c r="Y219" s="28">
        <f t="shared" si="75"/>
        <v>80.6666666666667</v>
      </c>
    </row>
    <row r="220" spans="1:25">
      <c r="A220" s="14" t="s">
        <v>42</v>
      </c>
      <c r="B220" s="15" t="s">
        <v>259</v>
      </c>
      <c r="C220" s="16">
        <v>7</v>
      </c>
      <c r="D220" s="16">
        <v>21</v>
      </c>
      <c r="E220" s="16">
        <v>0.4</v>
      </c>
      <c r="F220" s="16">
        <v>50</v>
      </c>
      <c r="G220" s="16">
        <v>87</v>
      </c>
      <c r="H220" s="16">
        <v>20</v>
      </c>
      <c r="I220" s="22">
        <f t="shared" si="64"/>
        <v>3</v>
      </c>
      <c r="J220" s="22">
        <f t="shared" si="65"/>
        <v>11</v>
      </c>
      <c r="K220" s="22">
        <f t="shared" si="66"/>
        <v>4</v>
      </c>
      <c r="L220" s="22">
        <f t="shared" si="67"/>
        <v>16</v>
      </c>
      <c r="M220" s="22">
        <f t="shared" si="68"/>
        <v>69</v>
      </c>
      <c r="N220" s="22">
        <f t="shared" si="69"/>
        <v>29</v>
      </c>
      <c r="O220" s="22">
        <f t="shared" si="70"/>
        <v>69</v>
      </c>
      <c r="P220" s="23" t="str">
        <f t="shared" si="71"/>
        <v>PM10</v>
      </c>
      <c r="Q220" s="23" t="str">
        <f t="shared" si="72"/>
        <v>二级，良</v>
      </c>
      <c r="R220" s="28">
        <f t="shared" si="61"/>
        <v>22.9885057471264</v>
      </c>
      <c r="S220" s="28">
        <f t="shared" si="76"/>
        <v>11.9779647558516</v>
      </c>
      <c r="T220" s="28">
        <f t="shared" si="77"/>
        <v>11.0105409912748</v>
      </c>
      <c r="U220" s="29" t="b">
        <f t="shared" si="62"/>
        <v>0</v>
      </c>
      <c r="V220" s="28">
        <f t="shared" si="73"/>
        <v>175.333333333333</v>
      </c>
      <c r="W220" s="29">
        <f t="shared" si="74"/>
        <v>0</v>
      </c>
      <c r="X220" s="29" t="b">
        <f t="shared" si="63"/>
        <v>0</v>
      </c>
      <c r="Y220" s="28">
        <f t="shared" si="75"/>
        <v>96.4333333333333</v>
      </c>
    </row>
    <row r="221" spans="1:25">
      <c r="A221" s="14" t="s">
        <v>42</v>
      </c>
      <c r="B221" s="15" t="s">
        <v>260</v>
      </c>
      <c r="C221" s="16">
        <v>7</v>
      </c>
      <c r="D221" s="16">
        <v>10</v>
      </c>
      <c r="E221" s="16">
        <v>0.4</v>
      </c>
      <c r="F221" s="16">
        <v>59</v>
      </c>
      <c r="G221" s="16">
        <v>68</v>
      </c>
      <c r="H221" s="16">
        <v>15</v>
      </c>
      <c r="I221" s="22">
        <f t="shared" si="64"/>
        <v>3</v>
      </c>
      <c r="J221" s="22">
        <f t="shared" si="65"/>
        <v>5</v>
      </c>
      <c r="K221" s="22">
        <f t="shared" si="66"/>
        <v>4</v>
      </c>
      <c r="L221" s="22">
        <f t="shared" si="67"/>
        <v>19</v>
      </c>
      <c r="M221" s="22">
        <f t="shared" si="68"/>
        <v>59</v>
      </c>
      <c r="N221" s="22">
        <f t="shared" si="69"/>
        <v>22</v>
      </c>
      <c r="O221" s="22">
        <f t="shared" si="70"/>
        <v>59</v>
      </c>
      <c r="P221" s="23" t="str">
        <f t="shared" si="71"/>
        <v>PM10</v>
      </c>
      <c r="Q221" s="23" t="str">
        <f t="shared" si="72"/>
        <v>二级，良</v>
      </c>
      <c r="R221" s="28">
        <f t="shared" si="61"/>
        <v>22.0588235294118</v>
      </c>
      <c r="S221" s="28">
        <f t="shared" si="76"/>
        <v>12.2270069014455</v>
      </c>
      <c r="T221" s="28">
        <f t="shared" si="77"/>
        <v>9.83181662796626</v>
      </c>
      <c r="U221" s="29" t="b">
        <f t="shared" si="62"/>
        <v>0</v>
      </c>
      <c r="V221" s="28">
        <f t="shared" si="73"/>
        <v>186</v>
      </c>
      <c r="W221" s="29">
        <f t="shared" si="74"/>
        <v>0</v>
      </c>
      <c r="X221" s="29" t="b">
        <f t="shared" si="63"/>
        <v>0</v>
      </c>
      <c r="Y221" s="28">
        <f t="shared" si="75"/>
        <v>102.3</v>
      </c>
    </row>
    <row r="222" spans="1:25">
      <c r="A222" s="14" t="s">
        <v>42</v>
      </c>
      <c r="B222" s="15" t="s">
        <v>261</v>
      </c>
      <c r="C222" s="16">
        <v>7</v>
      </c>
      <c r="D222" s="16">
        <v>8</v>
      </c>
      <c r="E222" s="16">
        <v>0.4</v>
      </c>
      <c r="F222" s="16">
        <v>57</v>
      </c>
      <c r="G222" s="16">
        <v>54</v>
      </c>
      <c r="H222" s="16">
        <v>14</v>
      </c>
      <c r="I222" s="22">
        <f t="shared" si="64"/>
        <v>3</v>
      </c>
      <c r="J222" s="22">
        <f t="shared" si="65"/>
        <v>4</v>
      </c>
      <c r="K222" s="22">
        <f t="shared" si="66"/>
        <v>4</v>
      </c>
      <c r="L222" s="22">
        <f t="shared" si="67"/>
        <v>18</v>
      </c>
      <c r="M222" s="22">
        <f t="shared" si="68"/>
        <v>52</v>
      </c>
      <c r="N222" s="22">
        <f t="shared" si="69"/>
        <v>20</v>
      </c>
      <c r="O222" s="22">
        <f t="shared" si="70"/>
        <v>52</v>
      </c>
      <c r="P222" s="23" t="str">
        <f t="shared" si="71"/>
        <v>PM10</v>
      </c>
      <c r="Q222" s="23" t="str">
        <f t="shared" si="72"/>
        <v>二级，良</v>
      </c>
      <c r="R222" s="28">
        <f t="shared" si="61"/>
        <v>25.9259259259259</v>
      </c>
      <c r="S222" s="28">
        <f t="shared" si="76"/>
        <v>11.9819088622298</v>
      </c>
      <c r="T222" s="28">
        <f t="shared" si="77"/>
        <v>13.9440170636961</v>
      </c>
      <c r="U222" s="29" t="b">
        <f t="shared" si="62"/>
        <v>0</v>
      </c>
      <c r="V222" s="28">
        <f t="shared" si="73"/>
        <v>186</v>
      </c>
      <c r="W222" s="29">
        <f t="shared" si="74"/>
        <v>0</v>
      </c>
      <c r="X222" s="29" t="b">
        <f t="shared" si="63"/>
        <v>0</v>
      </c>
      <c r="Y222" s="28">
        <f t="shared" si="75"/>
        <v>102.3</v>
      </c>
    </row>
    <row r="223" spans="1:25">
      <c r="A223" s="14" t="s">
        <v>42</v>
      </c>
      <c r="B223" s="15" t="s">
        <v>262</v>
      </c>
      <c r="C223" s="16">
        <v>7</v>
      </c>
      <c r="D223" s="16">
        <v>7</v>
      </c>
      <c r="E223" s="16">
        <v>0.4</v>
      </c>
      <c r="F223" s="16">
        <v>66</v>
      </c>
      <c r="G223" s="16">
        <v>53</v>
      </c>
      <c r="H223" s="16">
        <v>12</v>
      </c>
      <c r="I223" s="22">
        <f t="shared" si="64"/>
        <v>3</v>
      </c>
      <c r="J223" s="22">
        <f t="shared" si="65"/>
        <v>4</v>
      </c>
      <c r="K223" s="22">
        <f t="shared" si="66"/>
        <v>4</v>
      </c>
      <c r="L223" s="22">
        <f t="shared" si="67"/>
        <v>21</v>
      </c>
      <c r="M223" s="22">
        <f t="shared" si="68"/>
        <v>52</v>
      </c>
      <c r="N223" s="22">
        <f t="shared" si="69"/>
        <v>18</v>
      </c>
      <c r="O223" s="22">
        <f t="shared" si="70"/>
        <v>52</v>
      </c>
      <c r="P223" s="23" t="str">
        <f t="shared" si="71"/>
        <v>PM10</v>
      </c>
      <c r="Q223" s="23" t="str">
        <f t="shared" si="72"/>
        <v>二级，良</v>
      </c>
      <c r="R223" s="28">
        <f t="shared" si="61"/>
        <v>22.6415094339623</v>
      </c>
      <c r="S223" s="28">
        <f t="shared" si="76"/>
        <v>12.2484632954509</v>
      </c>
      <c r="T223" s="28">
        <f t="shared" si="77"/>
        <v>10.3930461385113</v>
      </c>
      <c r="U223" s="29" t="b">
        <f t="shared" si="62"/>
        <v>0</v>
      </c>
      <c r="V223" s="28">
        <f t="shared" si="73"/>
        <v>174.666666666667</v>
      </c>
      <c r="W223" s="29">
        <f t="shared" si="74"/>
        <v>0</v>
      </c>
      <c r="X223" s="29" t="b">
        <f t="shared" si="63"/>
        <v>0</v>
      </c>
      <c r="Y223" s="28">
        <f t="shared" si="75"/>
        <v>96.0666666666667</v>
      </c>
    </row>
    <row r="224" spans="1:25">
      <c r="A224" s="14" t="s">
        <v>42</v>
      </c>
      <c r="B224" s="15" t="s">
        <v>263</v>
      </c>
      <c r="C224" s="16">
        <v>8</v>
      </c>
      <c r="D224" s="16">
        <v>9</v>
      </c>
      <c r="E224" s="16">
        <v>0.4</v>
      </c>
      <c r="F224" s="16">
        <v>67</v>
      </c>
      <c r="G224" s="16">
        <v>50</v>
      </c>
      <c r="H224" s="16">
        <v>12</v>
      </c>
      <c r="I224" s="22">
        <f t="shared" si="64"/>
        <v>3</v>
      </c>
      <c r="J224" s="22">
        <f t="shared" si="65"/>
        <v>5</v>
      </c>
      <c r="K224" s="22">
        <f t="shared" si="66"/>
        <v>4</v>
      </c>
      <c r="L224" s="22">
        <f t="shared" si="67"/>
        <v>21</v>
      </c>
      <c r="M224" s="22">
        <f t="shared" si="68"/>
        <v>50</v>
      </c>
      <c r="N224" s="22">
        <f t="shared" si="69"/>
        <v>18</v>
      </c>
      <c r="O224" s="22">
        <f t="shared" si="70"/>
        <v>50</v>
      </c>
      <c r="P224" s="23" t="str">
        <f t="shared" si="71"/>
        <v/>
      </c>
      <c r="Q224" s="23" t="str">
        <f t="shared" si="72"/>
        <v>一级,优</v>
      </c>
      <c r="R224" s="28">
        <f t="shared" si="61"/>
        <v>24</v>
      </c>
      <c r="S224" s="28">
        <f t="shared" si="76"/>
        <v>12.1615715377548</v>
      </c>
      <c r="T224" s="28">
        <f t="shared" si="77"/>
        <v>11.8384284622452</v>
      </c>
      <c r="U224" s="29" t="b">
        <f t="shared" si="62"/>
        <v>0</v>
      </c>
      <c r="V224" s="28">
        <f t="shared" si="73"/>
        <v>167</v>
      </c>
      <c r="W224" s="29">
        <f t="shared" si="74"/>
        <v>0</v>
      </c>
      <c r="X224" s="29" t="b">
        <f t="shared" si="63"/>
        <v>0</v>
      </c>
      <c r="Y224" s="28">
        <f t="shared" si="75"/>
        <v>91.85</v>
      </c>
    </row>
    <row r="225" spans="1:25">
      <c r="A225" s="14" t="s">
        <v>42</v>
      </c>
      <c r="B225" s="15" t="s">
        <v>264</v>
      </c>
      <c r="C225" s="16">
        <v>8</v>
      </c>
      <c r="D225" s="16">
        <v>11</v>
      </c>
      <c r="E225" s="16">
        <v>0.4</v>
      </c>
      <c r="F225" s="16">
        <v>64</v>
      </c>
      <c r="G225" s="16">
        <v>54</v>
      </c>
      <c r="H225" s="16">
        <v>13</v>
      </c>
      <c r="I225" s="22">
        <f t="shared" si="64"/>
        <v>3</v>
      </c>
      <c r="J225" s="22">
        <f t="shared" si="65"/>
        <v>6</v>
      </c>
      <c r="K225" s="22">
        <f t="shared" si="66"/>
        <v>4</v>
      </c>
      <c r="L225" s="22">
        <f t="shared" si="67"/>
        <v>20</v>
      </c>
      <c r="M225" s="22">
        <f t="shared" si="68"/>
        <v>52</v>
      </c>
      <c r="N225" s="22">
        <f t="shared" si="69"/>
        <v>19</v>
      </c>
      <c r="O225" s="22">
        <f t="shared" si="70"/>
        <v>52</v>
      </c>
      <c r="P225" s="23" t="str">
        <f t="shared" si="71"/>
        <v>PM10</v>
      </c>
      <c r="Q225" s="23" t="str">
        <f t="shared" si="72"/>
        <v>二级，良</v>
      </c>
      <c r="R225" s="28">
        <f t="shared" si="61"/>
        <v>24.0740740740741</v>
      </c>
      <c r="S225" s="28">
        <f t="shared" si="76"/>
        <v>11.5425239187072</v>
      </c>
      <c r="T225" s="28">
        <f t="shared" si="77"/>
        <v>12.5315501553669</v>
      </c>
      <c r="U225" s="29" t="b">
        <f t="shared" si="62"/>
        <v>0</v>
      </c>
      <c r="V225" s="28">
        <f t="shared" si="73"/>
        <v>148.666666666667</v>
      </c>
      <c r="W225" s="29">
        <f t="shared" si="74"/>
        <v>0</v>
      </c>
      <c r="X225" s="29" t="b">
        <f t="shared" si="63"/>
        <v>0</v>
      </c>
      <c r="Y225" s="28">
        <f t="shared" si="75"/>
        <v>81.7666666666667</v>
      </c>
    </row>
    <row r="226" spans="1:25">
      <c r="A226" s="14" t="s">
        <v>42</v>
      </c>
      <c r="B226" s="15" t="s">
        <v>265</v>
      </c>
      <c r="C226" s="16">
        <v>8</v>
      </c>
      <c r="D226" s="16">
        <v>8</v>
      </c>
      <c r="E226" s="16">
        <v>0.4</v>
      </c>
      <c r="F226" s="16">
        <v>65</v>
      </c>
      <c r="G226" s="16">
        <v>53</v>
      </c>
      <c r="H226" s="16">
        <v>13</v>
      </c>
      <c r="I226" s="22">
        <f t="shared" si="64"/>
        <v>3</v>
      </c>
      <c r="J226" s="22">
        <f t="shared" si="65"/>
        <v>4</v>
      </c>
      <c r="K226" s="22">
        <f t="shared" si="66"/>
        <v>4</v>
      </c>
      <c r="L226" s="22">
        <f t="shared" si="67"/>
        <v>21</v>
      </c>
      <c r="M226" s="22">
        <f t="shared" si="68"/>
        <v>52</v>
      </c>
      <c r="N226" s="22">
        <f t="shared" si="69"/>
        <v>19</v>
      </c>
      <c r="O226" s="22">
        <f t="shared" si="70"/>
        <v>52</v>
      </c>
      <c r="P226" s="23" t="str">
        <f t="shared" si="71"/>
        <v>PM10</v>
      </c>
      <c r="Q226" s="23" t="str">
        <f t="shared" si="72"/>
        <v>二级，良</v>
      </c>
      <c r="R226" s="28">
        <f t="shared" si="61"/>
        <v>24.5283018867925</v>
      </c>
      <c r="S226" s="28">
        <f t="shared" si="76"/>
        <v>11.807403225875</v>
      </c>
      <c r="T226" s="28">
        <f t="shared" si="77"/>
        <v>12.7208986609174</v>
      </c>
      <c r="U226" s="29" t="b">
        <f t="shared" si="62"/>
        <v>0</v>
      </c>
      <c r="V226" s="28">
        <f t="shared" si="73"/>
        <v>122</v>
      </c>
      <c r="W226" s="29">
        <f t="shared" si="74"/>
        <v>0</v>
      </c>
      <c r="X226" s="29" t="b">
        <f t="shared" si="63"/>
        <v>0</v>
      </c>
      <c r="Y226" s="28">
        <f t="shared" si="75"/>
        <v>67.1</v>
      </c>
    </row>
    <row r="227" spans="1:25">
      <c r="A227" s="14" t="s">
        <v>42</v>
      </c>
      <c r="B227" s="15" t="s">
        <v>266</v>
      </c>
      <c r="C227" s="16">
        <v>8</v>
      </c>
      <c r="D227" s="16">
        <v>10</v>
      </c>
      <c r="E227" s="16">
        <v>0.4</v>
      </c>
      <c r="F227" s="16">
        <v>68</v>
      </c>
      <c r="G227" s="16">
        <v>57</v>
      </c>
      <c r="H227" s="16">
        <v>13</v>
      </c>
      <c r="I227" s="22">
        <f t="shared" si="64"/>
        <v>3</v>
      </c>
      <c r="J227" s="22">
        <f t="shared" si="65"/>
        <v>5</v>
      </c>
      <c r="K227" s="22">
        <f t="shared" si="66"/>
        <v>4</v>
      </c>
      <c r="L227" s="22">
        <f t="shared" si="67"/>
        <v>22</v>
      </c>
      <c r="M227" s="22">
        <f t="shared" si="68"/>
        <v>54</v>
      </c>
      <c r="N227" s="22">
        <f t="shared" si="69"/>
        <v>19</v>
      </c>
      <c r="O227" s="22">
        <f t="shared" si="70"/>
        <v>54</v>
      </c>
      <c r="P227" s="23" t="str">
        <f t="shared" si="71"/>
        <v>PM10</v>
      </c>
      <c r="Q227" s="23" t="str">
        <f t="shared" si="72"/>
        <v>二级，良</v>
      </c>
      <c r="R227" s="28">
        <f t="shared" si="61"/>
        <v>22.8070175438596</v>
      </c>
      <c r="S227" s="28">
        <f t="shared" si="76"/>
        <v>11.9357195708472</v>
      </c>
      <c r="T227" s="28">
        <f t="shared" si="77"/>
        <v>10.8712979730124</v>
      </c>
      <c r="U227" s="29" t="b">
        <f t="shared" si="62"/>
        <v>0</v>
      </c>
      <c r="V227" s="28">
        <f t="shared" si="73"/>
        <v>110.666666666667</v>
      </c>
      <c r="W227" s="29">
        <f t="shared" si="74"/>
        <v>0</v>
      </c>
      <c r="X227" s="29" t="b">
        <f t="shared" si="63"/>
        <v>0</v>
      </c>
      <c r="Y227" s="28">
        <f t="shared" si="75"/>
        <v>60.8666666666667</v>
      </c>
    </row>
    <row r="228" spans="1:25">
      <c r="A228" s="14" t="s">
        <v>42</v>
      </c>
      <c r="B228" s="15" t="s">
        <v>267</v>
      </c>
      <c r="C228" s="16">
        <v>8</v>
      </c>
      <c r="D228" s="16">
        <v>17</v>
      </c>
      <c r="E228" s="16">
        <v>0.4</v>
      </c>
      <c r="F228" s="16">
        <v>64</v>
      </c>
      <c r="G228" s="16">
        <v>61</v>
      </c>
      <c r="H228" s="16">
        <v>14</v>
      </c>
      <c r="I228" s="22">
        <f t="shared" si="64"/>
        <v>3</v>
      </c>
      <c r="J228" s="22">
        <f t="shared" si="65"/>
        <v>9</v>
      </c>
      <c r="K228" s="22">
        <f t="shared" si="66"/>
        <v>4</v>
      </c>
      <c r="L228" s="22">
        <f t="shared" si="67"/>
        <v>20</v>
      </c>
      <c r="M228" s="22">
        <f t="shared" si="68"/>
        <v>56</v>
      </c>
      <c r="N228" s="22">
        <f t="shared" si="69"/>
        <v>20</v>
      </c>
      <c r="O228" s="22">
        <f t="shared" si="70"/>
        <v>56</v>
      </c>
      <c r="P228" s="23" t="str">
        <f t="shared" si="71"/>
        <v>PM10</v>
      </c>
      <c r="Q228" s="23" t="str">
        <f t="shared" si="72"/>
        <v>二级，良</v>
      </c>
      <c r="R228" s="28">
        <f t="shared" si="61"/>
        <v>22.9508196721311</v>
      </c>
      <c r="S228" s="28">
        <f t="shared" si="76"/>
        <v>11.9980690720512</v>
      </c>
      <c r="T228" s="28">
        <f t="shared" si="77"/>
        <v>10.95275060008</v>
      </c>
      <c r="U228" s="29" t="b">
        <f t="shared" si="62"/>
        <v>0</v>
      </c>
      <c r="V228" s="28">
        <f t="shared" si="73"/>
        <v>107</v>
      </c>
      <c r="W228" s="29">
        <f t="shared" si="74"/>
        <v>0</v>
      </c>
      <c r="X228" s="29" t="b">
        <f t="shared" si="63"/>
        <v>0</v>
      </c>
      <c r="Y228" s="28">
        <f t="shared" si="75"/>
        <v>58.85</v>
      </c>
    </row>
    <row r="229" spans="1:25">
      <c r="A229" s="14" t="s">
        <v>42</v>
      </c>
      <c r="B229" s="15" t="s">
        <v>268</v>
      </c>
      <c r="C229" s="16">
        <v>8</v>
      </c>
      <c r="D229" s="16">
        <v>16</v>
      </c>
      <c r="E229" s="16">
        <v>0.4</v>
      </c>
      <c r="F229" s="16">
        <v>67</v>
      </c>
      <c r="G229" s="16">
        <v>68</v>
      </c>
      <c r="H229" s="16">
        <v>16</v>
      </c>
      <c r="I229" s="22">
        <f t="shared" si="64"/>
        <v>3</v>
      </c>
      <c r="J229" s="22">
        <f t="shared" si="65"/>
        <v>8</v>
      </c>
      <c r="K229" s="22">
        <f t="shared" si="66"/>
        <v>4</v>
      </c>
      <c r="L229" s="22">
        <f t="shared" si="67"/>
        <v>21</v>
      </c>
      <c r="M229" s="22">
        <f t="shared" si="68"/>
        <v>59</v>
      </c>
      <c r="N229" s="22">
        <f t="shared" si="69"/>
        <v>23</v>
      </c>
      <c r="O229" s="22">
        <f t="shared" si="70"/>
        <v>59</v>
      </c>
      <c r="P229" s="23" t="str">
        <f t="shared" si="71"/>
        <v>PM10</v>
      </c>
      <c r="Q229" s="23" t="str">
        <f t="shared" si="72"/>
        <v>二级，良</v>
      </c>
      <c r="R229" s="28">
        <f t="shared" si="61"/>
        <v>23.5294117647059</v>
      </c>
      <c r="S229" s="28">
        <f t="shared" si="76"/>
        <v>11.7501435509016</v>
      </c>
      <c r="T229" s="28">
        <f t="shared" si="77"/>
        <v>11.7792682138042</v>
      </c>
      <c r="U229" s="29" t="b">
        <f t="shared" si="62"/>
        <v>0</v>
      </c>
      <c r="V229" s="28">
        <f t="shared" si="73"/>
        <v>109.333333333333</v>
      </c>
      <c r="W229" s="29">
        <f t="shared" si="74"/>
        <v>0</v>
      </c>
      <c r="X229" s="29" t="b">
        <f t="shared" si="63"/>
        <v>0</v>
      </c>
      <c r="Y229" s="28">
        <f t="shared" si="75"/>
        <v>60.1333333333333</v>
      </c>
    </row>
    <row r="230" spans="1:25">
      <c r="A230" s="14" t="s">
        <v>42</v>
      </c>
      <c r="B230" s="15" t="s">
        <v>269</v>
      </c>
      <c r="C230" s="16">
        <v>9</v>
      </c>
      <c r="D230" s="16">
        <v>11</v>
      </c>
      <c r="E230" s="16">
        <v>0.4</v>
      </c>
      <c r="F230" s="16">
        <v>82</v>
      </c>
      <c r="G230" s="16">
        <v>65</v>
      </c>
      <c r="H230" s="16">
        <v>13</v>
      </c>
      <c r="I230" s="22">
        <f t="shared" si="64"/>
        <v>3</v>
      </c>
      <c r="J230" s="22">
        <f t="shared" si="65"/>
        <v>6</v>
      </c>
      <c r="K230" s="22">
        <f t="shared" si="66"/>
        <v>4</v>
      </c>
      <c r="L230" s="22">
        <f t="shared" si="67"/>
        <v>26</v>
      </c>
      <c r="M230" s="22">
        <f t="shared" si="68"/>
        <v>58</v>
      </c>
      <c r="N230" s="22">
        <f t="shared" si="69"/>
        <v>19</v>
      </c>
      <c r="O230" s="22">
        <f t="shared" si="70"/>
        <v>58</v>
      </c>
      <c r="P230" s="23" t="str">
        <f t="shared" si="71"/>
        <v>PM10</v>
      </c>
      <c r="Q230" s="23" t="str">
        <f t="shared" si="72"/>
        <v>二级，良</v>
      </c>
      <c r="R230" s="28">
        <f t="shared" si="61"/>
        <v>20</v>
      </c>
      <c r="S230" s="28">
        <f t="shared" si="76"/>
        <v>11.8241354117969</v>
      </c>
      <c r="T230" s="28">
        <f t="shared" si="77"/>
        <v>8.17586458820307</v>
      </c>
      <c r="U230" s="29" t="b">
        <f t="shared" si="62"/>
        <v>0</v>
      </c>
      <c r="V230" s="28">
        <f t="shared" si="73"/>
        <v>114.333333333333</v>
      </c>
      <c r="W230" s="29">
        <f t="shared" si="74"/>
        <v>0</v>
      </c>
      <c r="X230" s="29" t="b">
        <f t="shared" si="63"/>
        <v>0</v>
      </c>
      <c r="Y230" s="28">
        <f t="shared" si="75"/>
        <v>62.8833333333333</v>
      </c>
    </row>
    <row r="231" spans="1:25">
      <c r="A231" s="14" t="s">
        <v>42</v>
      </c>
      <c r="B231" s="15" t="s">
        <v>270</v>
      </c>
      <c r="C231" s="16">
        <v>8</v>
      </c>
      <c r="D231" s="16">
        <v>8</v>
      </c>
      <c r="E231" s="16">
        <v>0.4</v>
      </c>
      <c r="F231" s="16">
        <v>93</v>
      </c>
      <c r="G231" s="16">
        <v>67</v>
      </c>
      <c r="H231" s="16">
        <v>12</v>
      </c>
      <c r="I231" s="22">
        <f t="shared" si="64"/>
        <v>3</v>
      </c>
      <c r="J231" s="22">
        <f t="shared" si="65"/>
        <v>4</v>
      </c>
      <c r="K231" s="22">
        <f t="shared" si="66"/>
        <v>4</v>
      </c>
      <c r="L231" s="22">
        <f t="shared" si="67"/>
        <v>30</v>
      </c>
      <c r="M231" s="22">
        <f t="shared" si="68"/>
        <v>59</v>
      </c>
      <c r="N231" s="22">
        <f t="shared" si="69"/>
        <v>18</v>
      </c>
      <c r="O231" s="22">
        <f t="shared" si="70"/>
        <v>59</v>
      </c>
      <c r="P231" s="23" t="str">
        <f t="shared" si="71"/>
        <v>PM10</v>
      </c>
      <c r="Q231" s="23" t="str">
        <f t="shared" si="72"/>
        <v>二级，良</v>
      </c>
      <c r="R231" s="28">
        <f t="shared" si="61"/>
        <v>17.910447761194</v>
      </c>
      <c r="S231" s="28">
        <f t="shared" si="76"/>
        <v>11.4908020784636</v>
      </c>
      <c r="T231" s="28">
        <f t="shared" si="77"/>
        <v>6.41964568273043</v>
      </c>
      <c r="U231" s="29" t="b">
        <f t="shared" si="62"/>
        <v>0</v>
      </c>
      <c r="V231" s="28">
        <f t="shared" si="73"/>
        <v>119.333333333333</v>
      </c>
      <c r="W231" s="29">
        <f t="shared" si="74"/>
        <v>0</v>
      </c>
      <c r="X231" s="29" t="b">
        <f t="shared" si="63"/>
        <v>0</v>
      </c>
      <c r="Y231" s="28">
        <f t="shared" si="75"/>
        <v>65.6333333333333</v>
      </c>
    </row>
    <row r="232" spans="1:25">
      <c r="A232" s="14" t="s">
        <v>42</v>
      </c>
      <c r="B232" s="15" t="s">
        <v>271</v>
      </c>
      <c r="C232" s="16">
        <v>7</v>
      </c>
      <c r="D232" s="16">
        <v>6</v>
      </c>
      <c r="E232" s="16">
        <v>0.4</v>
      </c>
      <c r="F232" s="16">
        <v>104</v>
      </c>
      <c r="G232" s="16">
        <v>51</v>
      </c>
      <c r="H232" s="16">
        <v>10</v>
      </c>
      <c r="I232" s="22">
        <f t="shared" si="64"/>
        <v>3</v>
      </c>
      <c r="J232" s="22">
        <f t="shared" si="65"/>
        <v>3</v>
      </c>
      <c r="K232" s="22">
        <f t="shared" si="66"/>
        <v>4</v>
      </c>
      <c r="L232" s="22">
        <f t="shared" si="67"/>
        <v>33</v>
      </c>
      <c r="M232" s="22">
        <f t="shared" si="68"/>
        <v>51</v>
      </c>
      <c r="N232" s="22">
        <f t="shared" si="69"/>
        <v>15</v>
      </c>
      <c r="O232" s="22">
        <f t="shared" si="70"/>
        <v>51</v>
      </c>
      <c r="P232" s="23" t="str">
        <f t="shared" si="71"/>
        <v>PM10</v>
      </c>
      <c r="Q232" s="23" t="str">
        <f t="shared" si="72"/>
        <v>二级，良</v>
      </c>
      <c r="R232" s="28">
        <f t="shared" si="61"/>
        <v>19.6078431372549</v>
      </c>
      <c r="S232" s="28">
        <f t="shared" si="76"/>
        <v>10.9771665523903</v>
      </c>
      <c r="T232" s="28">
        <f t="shared" si="77"/>
        <v>8.63067658486464</v>
      </c>
      <c r="U232" s="29" t="b">
        <f t="shared" si="62"/>
        <v>0</v>
      </c>
      <c r="V232" s="28">
        <f t="shared" si="73"/>
        <v>123.666666666667</v>
      </c>
      <c r="W232" s="29">
        <f t="shared" si="74"/>
        <v>0</v>
      </c>
      <c r="X232" s="29" t="b">
        <f t="shared" si="63"/>
        <v>0</v>
      </c>
      <c r="Y232" s="28">
        <f t="shared" si="75"/>
        <v>68.0166666666667</v>
      </c>
    </row>
    <row r="233" spans="1:25">
      <c r="A233" s="14" t="s">
        <v>42</v>
      </c>
      <c r="B233" s="15" t="s">
        <v>272</v>
      </c>
      <c r="C233" s="16">
        <v>6</v>
      </c>
      <c r="D233" s="16">
        <v>5</v>
      </c>
      <c r="E233" s="16">
        <v>0.4</v>
      </c>
      <c r="F233" s="16">
        <v>110</v>
      </c>
      <c r="G233" s="16">
        <v>45</v>
      </c>
      <c r="H233" s="16">
        <v>10</v>
      </c>
      <c r="I233" s="22">
        <f t="shared" si="64"/>
        <v>2</v>
      </c>
      <c r="J233" s="22">
        <f t="shared" si="65"/>
        <v>3</v>
      </c>
      <c r="K233" s="22">
        <f t="shared" si="66"/>
        <v>4</v>
      </c>
      <c r="L233" s="22">
        <f t="shared" si="67"/>
        <v>35</v>
      </c>
      <c r="M233" s="22">
        <f t="shared" si="68"/>
        <v>45</v>
      </c>
      <c r="N233" s="22">
        <f t="shared" si="69"/>
        <v>15</v>
      </c>
      <c r="O233" s="22">
        <f t="shared" si="70"/>
        <v>45</v>
      </c>
      <c r="P233" s="23" t="str">
        <f t="shared" si="71"/>
        <v/>
      </c>
      <c r="Q233" s="23" t="str">
        <f t="shared" si="72"/>
        <v>一级,优</v>
      </c>
      <c r="R233" s="28">
        <f t="shared" si="61"/>
        <v>22.2222222222222</v>
      </c>
      <c r="S233" s="28">
        <f t="shared" si="76"/>
        <v>10.5671283232621</v>
      </c>
      <c r="T233" s="28">
        <f t="shared" si="77"/>
        <v>11.6550938989601</v>
      </c>
      <c r="U233" s="29" t="b">
        <f t="shared" si="62"/>
        <v>0</v>
      </c>
      <c r="V233" s="28">
        <f t="shared" si="73"/>
        <v>123</v>
      </c>
      <c r="W233" s="29">
        <f t="shared" si="74"/>
        <v>0</v>
      </c>
      <c r="X233" s="29" t="b">
        <f t="shared" si="63"/>
        <v>0</v>
      </c>
      <c r="Y233" s="28">
        <f t="shared" si="75"/>
        <v>67.65</v>
      </c>
    </row>
    <row r="234" spans="1:25">
      <c r="A234" s="14" t="s">
        <v>42</v>
      </c>
      <c r="B234" s="15" t="s">
        <v>273</v>
      </c>
      <c r="C234" s="16">
        <v>6</v>
      </c>
      <c r="D234" s="16">
        <v>4</v>
      </c>
      <c r="E234" s="16">
        <v>0.4</v>
      </c>
      <c r="F234" s="16">
        <v>111</v>
      </c>
      <c r="G234" s="16">
        <v>38</v>
      </c>
      <c r="H234" s="16">
        <v>9</v>
      </c>
      <c r="I234" s="22">
        <f t="shared" si="64"/>
        <v>2</v>
      </c>
      <c r="J234" s="22">
        <f t="shared" si="65"/>
        <v>2</v>
      </c>
      <c r="K234" s="22">
        <f t="shared" si="66"/>
        <v>4</v>
      </c>
      <c r="L234" s="22">
        <f t="shared" si="67"/>
        <v>35</v>
      </c>
      <c r="M234" s="22">
        <f t="shared" si="68"/>
        <v>38</v>
      </c>
      <c r="N234" s="22">
        <f t="shared" si="69"/>
        <v>13</v>
      </c>
      <c r="O234" s="22">
        <f t="shared" si="70"/>
        <v>38</v>
      </c>
      <c r="P234" s="23" t="str">
        <f t="shared" si="71"/>
        <v/>
      </c>
      <c r="Q234" s="23" t="str">
        <f t="shared" si="72"/>
        <v>一级,优</v>
      </c>
      <c r="R234" s="28">
        <f t="shared" si="61"/>
        <v>23.6842105263158</v>
      </c>
      <c r="S234" s="28">
        <f t="shared" si="76"/>
        <v>10.5183953797923</v>
      </c>
      <c r="T234" s="28">
        <f t="shared" si="77"/>
        <v>13.1658151465234</v>
      </c>
      <c r="U234" s="29" t="b">
        <f t="shared" si="62"/>
        <v>0</v>
      </c>
      <c r="V234" s="28">
        <f t="shared" si="73"/>
        <v>119</v>
      </c>
      <c r="W234" s="29">
        <f t="shared" si="74"/>
        <v>0</v>
      </c>
      <c r="X234" s="29" t="b">
        <f t="shared" si="63"/>
        <v>0</v>
      </c>
      <c r="Y234" s="28">
        <f t="shared" si="75"/>
        <v>65.45</v>
      </c>
    </row>
    <row r="235" spans="1:25">
      <c r="A235" s="14" t="s">
        <v>42</v>
      </c>
      <c r="B235" s="15" t="s">
        <v>274</v>
      </c>
      <c r="C235" s="16">
        <v>6</v>
      </c>
      <c r="D235" s="16">
        <v>5</v>
      </c>
      <c r="E235" s="16">
        <v>0.4</v>
      </c>
      <c r="F235" s="16">
        <v>111</v>
      </c>
      <c r="G235" s="16">
        <v>39</v>
      </c>
      <c r="H235" s="16">
        <v>9</v>
      </c>
      <c r="I235" s="22">
        <f t="shared" si="64"/>
        <v>2</v>
      </c>
      <c r="J235" s="22">
        <f t="shared" si="65"/>
        <v>3</v>
      </c>
      <c r="K235" s="22">
        <f t="shared" si="66"/>
        <v>4</v>
      </c>
      <c r="L235" s="22">
        <f t="shared" si="67"/>
        <v>35</v>
      </c>
      <c r="M235" s="22">
        <f t="shared" si="68"/>
        <v>39</v>
      </c>
      <c r="N235" s="22">
        <f t="shared" si="69"/>
        <v>13</v>
      </c>
      <c r="O235" s="22">
        <f t="shared" si="70"/>
        <v>39</v>
      </c>
      <c r="P235" s="23" t="str">
        <f t="shared" si="71"/>
        <v/>
      </c>
      <c r="Q235" s="23" t="str">
        <f t="shared" si="72"/>
        <v>一级,优</v>
      </c>
      <c r="R235" s="28">
        <f t="shared" si="61"/>
        <v>23.0769230769231</v>
      </c>
      <c r="S235" s="28">
        <f t="shared" si="76"/>
        <v>10.5795112843077</v>
      </c>
      <c r="T235" s="28">
        <f t="shared" si="77"/>
        <v>12.4974117926153</v>
      </c>
      <c r="U235" s="29" t="b">
        <f t="shared" si="62"/>
        <v>0</v>
      </c>
      <c r="V235" s="28">
        <f t="shared" si="73"/>
        <v>111.333333333333</v>
      </c>
      <c r="W235" s="29">
        <f t="shared" si="74"/>
        <v>0</v>
      </c>
      <c r="X235" s="29" t="b">
        <f t="shared" si="63"/>
        <v>0</v>
      </c>
      <c r="Y235" s="28">
        <f t="shared" si="75"/>
        <v>61.2333333333333</v>
      </c>
    </row>
    <row r="236" spans="1:25">
      <c r="A236" s="14" t="s">
        <v>42</v>
      </c>
      <c r="B236" s="15" t="s">
        <v>275</v>
      </c>
      <c r="C236" s="16">
        <v>6</v>
      </c>
      <c r="D236" s="16">
        <v>5</v>
      </c>
      <c r="E236" s="16">
        <v>0.3</v>
      </c>
      <c r="F236" s="16">
        <v>112</v>
      </c>
      <c r="G236" s="16">
        <v>39</v>
      </c>
      <c r="H236" s="16">
        <v>10</v>
      </c>
      <c r="I236" s="22">
        <f t="shared" si="64"/>
        <v>2</v>
      </c>
      <c r="J236" s="22">
        <f t="shared" si="65"/>
        <v>3</v>
      </c>
      <c r="K236" s="22">
        <f t="shared" si="66"/>
        <v>3</v>
      </c>
      <c r="L236" s="22">
        <f t="shared" si="67"/>
        <v>35</v>
      </c>
      <c r="M236" s="22">
        <f t="shared" si="68"/>
        <v>39</v>
      </c>
      <c r="N236" s="22">
        <f t="shared" si="69"/>
        <v>15</v>
      </c>
      <c r="O236" s="22">
        <f t="shared" si="70"/>
        <v>39</v>
      </c>
      <c r="P236" s="23" t="str">
        <f t="shared" si="71"/>
        <v/>
      </c>
      <c r="Q236" s="23" t="str">
        <f t="shared" si="72"/>
        <v>一级,优</v>
      </c>
      <c r="R236" s="28">
        <f t="shared" si="61"/>
        <v>25.6410256410256</v>
      </c>
      <c r="S236" s="28">
        <f t="shared" si="76"/>
        <v>10.5418038936592</v>
      </c>
      <c r="T236" s="28">
        <f t="shared" si="77"/>
        <v>15.0992217473665</v>
      </c>
      <c r="U236" s="29" t="b">
        <f t="shared" si="62"/>
        <v>0</v>
      </c>
      <c r="V236" s="28">
        <f t="shared" si="73"/>
        <v>101.666666666667</v>
      </c>
      <c r="W236" s="29">
        <f t="shared" si="74"/>
        <v>0</v>
      </c>
      <c r="X236" s="29" t="b">
        <f t="shared" si="63"/>
        <v>0</v>
      </c>
      <c r="Y236" s="28">
        <f t="shared" si="75"/>
        <v>55.9166666666667</v>
      </c>
    </row>
    <row r="237" spans="1:25">
      <c r="A237" s="14" t="s">
        <v>42</v>
      </c>
      <c r="B237" s="15" t="s">
        <v>276</v>
      </c>
      <c r="C237" s="16">
        <v>6</v>
      </c>
      <c r="D237" s="16">
        <v>6</v>
      </c>
      <c r="E237" s="16">
        <v>0.3</v>
      </c>
      <c r="F237" s="16">
        <v>110</v>
      </c>
      <c r="G237" s="16">
        <v>43</v>
      </c>
      <c r="H237" s="16">
        <v>10</v>
      </c>
      <c r="I237" s="22">
        <f t="shared" si="64"/>
        <v>2</v>
      </c>
      <c r="J237" s="22">
        <f t="shared" si="65"/>
        <v>3</v>
      </c>
      <c r="K237" s="22">
        <f t="shared" si="66"/>
        <v>3</v>
      </c>
      <c r="L237" s="22">
        <f t="shared" si="67"/>
        <v>35</v>
      </c>
      <c r="M237" s="22">
        <f t="shared" si="68"/>
        <v>43</v>
      </c>
      <c r="N237" s="22">
        <f t="shared" si="69"/>
        <v>15</v>
      </c>
      <c r="O237" s="22">
        <f t="shared" si="70"/>
        <v>43</v>
      </c>
      <c r="P237" s="23" t="str">
        <f t="shared" si="71"/>
        <v/>
      </c>
      <c r="Q237" s="23" t="str">
        <f t="shared" si="72"/>
        <v>一级,优</v>
      </c>
      <c r="R237" s="28">
        <f t="shared" si="61"/>
        <v>23.2558139534884</v>
      </c>
      <c r="S237" s="28">
        <f t="shared" si="76"/>
        <v>11.0118893637446</v>
      </c>
      <c r="T237" s="28">
        <f t="shared" si="77"/>
        <v>12.2439245897437</v>
      </c>
      <c r="U237" s="29" t="b">
        <f t="shared" si="62"/>
        <v>0</v>
      </c>
      <c r="V237" s="28">
        <f t="shared" si="73"/>
        <v>93</v>
      </c>
      <c r="W237" s="29">
        <f t="shared" si="74"/>
        <v>0</v>
      </c>
      <c r="X237" s="29" t="b">
        <f t="shared" si="63"/>
        <v>0</v>
      </c>
      <c r="Y237" s="28">
        <f t="shared" si="75"/>
        <v>51.15</v>
      </c>
    </row>
    <row r="238" spans="1:25">
      <c r="A238" s="14" t="s">
        <v>42</v>
      </c>
      <c r="B238" s="15" t="s">
        <v>277</v>
      </c>
      <c r="C238" s="16">
        <v>6</v>
      </c>
      <c r="D238" s="16">
        <v>10</v>
      </c>
      <c r="E238" s="16">
        <v>0.4</v>
      </c>
      <c r="F238" s="16">
        <v>106</v>
      </c>
      <c r="G238" s="16">
        <v>47</v>
      </c>
      <c r="H238" s="16">
        <v>10</v>
      </c>
      <c r="I238" s="22">
        <f t="shared" si="64"/>
        <v>2</v>
      </c>
      <c r="J238" s="22">
        <f t="shared" si="65"/>
        <v>5</v>
      </c>
      <c r="K238" s="22">
        <f t="shared" si="66"/>
        <v>4</v>
      </c>
      <c r="L238" s="22">
        <f t="shared" si="67"/>
        <v>34</v>
      </c>
      <c r="M238" s="22">
        <f t="shared" si="68"/>
        <v>47</v>
      </c>
      <c r="N238" s="22">
        <f t="shared" si="69"/>
        <v>15</v>
      </c>
      <c r="O238" s="22">
        <f t="shared" si="70"/>
        <v>47</v>
      </c>
      <c r="P238" s="23" t="str">
        <f t="shared" si="71"/>
        <v/>
      </c>
      <c r="Q238" s="23" t="str">
        <f t="shared" si="72"/>
        <v>一级,优</v>
      </c>
      <c r="R238" s="28">
        <f t="shared" si="61"/>
        <v>21.2765957446809</v>
      </c>
      <c r="S238" s="28">
        <f t="shared" si="76"/>
        <v>11.4573365464358</v>
      </c>
      <c r="T238" s="28">
        <f t="shared" si="77"/>
        <v>9.81925919824502</v>
      </c>
      <c r="U238" s="29" t="b">
        <f t="shared" si="62"/>
        <v>0</v>
      </c>
      <c r="V238" s="28">
        <f t="shared" si="73"/>
        <v>85</v>
      </c>
      <c r="W238" s="29">
        <f t="shared" si="74"/>
        <v>0</v>
      </c>
      <c r="X238" s="29" t="b">
        <f t="shared" si="63"/>
        <v>0</v>
      </c>
      <c r="Y238" s="28">
        <f t="shared" si="75"/>
        <v>46.75</v>
      </c>
    </row>
    <row r="239" spans="1:25">
      <c r="A239" s="14" t="s">
        <v>42</v>
      </c>
      <c r="B239" s="15" t="s">
        <v>278</v>
      </c>
      <c r="C239" s="16">
        <v>6</v>
      </c>
      <c r="D239" s="16">
        <v>32</v>
      </c>
      <c r="E239" s="16">
        <v>0.4</v>
      </c>
      <c r="F239" s="16">
        <v>77</v>
      </c>
      <c r="G239" s="16">
        <v>74</v>
      </c>
      <c r="H239" s="16">
        <v>15</v>
      </c>
      <c r="I239" s="22">
        <f t="shared" si="64"/>
        <v>2</v>
      </c>
      <c r="J239" s="22">
        <f t="shared" si="65"/>
        <v>16</v>
      </c>
      <c r="K239" s="22">
        <f t="shared" si="66"/>
        <v>4</v>
      </c>
      <c r="L239" s="22">
        <f t="shared" si="67"/>
        <v>25</v>
      </c>
      <c r="M239" s="22">
        <f t="shared" si="68"/>
        <v>62</v>
      </c>
      <c r="N239" s="22">
        <f t="shared" si="69"/>
        <v>22</v>
      </c>
      <c r="O239" s="22">
        <f t="shared" si="70"/>
        <v>62</v>
      </c>
      <c r="P239" s="23" t="str">
        <f t="shared" si="71"/>
        <v>PM10</v>
      </c>
      <c r="Q239" s="23" t="str">
        <f t="shared" si="72"/>
        <v>二级，良</v>
      </c>
      <c r="R239" s="28">
        <f t="shared" si="61"/>
        <v>20.2702702702703</v>
      </c>
      <c r="S239" s="28">
        <f t="shared" si="76"/>
        <v>11.5963992637213</v>
      </c>
      <c r="T239" s="28">
        <f t="shared" si="77"/>
        <v>8.67387100654894</v>
      </c>
      <c r="U239" s="29" t="b">
        <f t="shared" si="62"/>
        <v>0</v>
      </c>
      <c r="V239" s="28">
        <f t="shared" si="73"/>
        <v>83.6666666666667</v>
      </c>
      <c r="W239" s="29">
        <f t="shared" si="74"/>
        <v>0</v>
      </c>
      <c r="X239" s="29" t="b">
        <f t="shared" si="63"/>
        <v>0</v>
      </c>
      <c r="Y239" s="28">
        <f t="shared" si="75"/>
        <v>46.0166666666667</v>
      </c>
    </row>
    <row r="240" spans="1:25">
      <c r="A240" s="14" t="s">
        <v>42</v>
      </c>
      <c r="B240" s="15" t="s">
        <v>279</v>
      </c>
      <c r="C240" s="16">
        <v>8</v>
      </c>
      <c r="D240" s="16">
        <v>29</v>
      </c>
      <c r="E240" s="16">
        <v>0.4</v>
      </c>
      <c r="F240" s="16">
        <v>68</v>
      </c>
      <c r="G240" s="16">
        <v>109</v>
      </c>
      <c r="H240" s="16">
        <v>16</v>
      </c>
      <c r="I240" s="22">
        <f t="shared" si="64"/>
        <v>3</v>
      </c>
      <c r="J240" s="22">
        <f t="shared" si="65"/>
        <v>15</v>
      </c>
      <c r="K240" s="22">
        <f t="shared" si="66"/>
        <v>4</v>
      </c>
      <c r="L240" s="22">
        <f t="shared" si="67"/>
        <v>22</v>
      </c>
      <c r="M240" s="22">
        <f t="shared" si="68"/>
        <v>80</v>
      </c>
      <c r="N240" s="22">
        <f t="shared" si="69"/>
        <v>23</v>
      </c>
      <c r="O240" s="22">
        <f t="shared" si="70"/>
        <v>80</v>
      </c>
      <c r="P240" s="23" t="str">
        <f t="shared" si="71"/>
        <v>PM10</v>
      </c>
      <c r="Q240" s="23" t="str">
        <f t="shared" si="72"/>
        <v>二级，良</v>
      </c>
      <c r="R240" s="28">
        <f t="shared" si="61"/>
        <v>14.6788990825688</v>
      </c>
      <c r="S240" s="28">
        <f t="shared" si="76"/>
        <v>11.4337366010587</v>
      </c>
      <c r="T240" s="28">
        <f t="shared" si="77"/>
        <v>3.24516248151014</v>
      </c>
      <c r="U240" s="29" t="b">
        <f t="shared" si="62"/>
        <v>0</v>
      </c>
      <c r="V240" s="28">
        <f t="shared" si="73"/>
        <v>93.3333333333333</v>
      </c>
      <c r="W240" s="29">
        <f t="shared" si="74"/>
        <v>1</v>
      </c>
      <c r="X240" s="29" t="b">
        <f t="shared" si="63"/>
        <v>0</v>
      </c>
      <c r="Y240" s="28">
        <f t="shared" si="75"/>
        <v>51.3333333333333</v>
      </c>
    </row>
    <row r="241" spans="1:25">
      <c r="A241" s="14" t="s">
        <v>42</v>
      </c>
      <c r="B241" s="15" t="s">
        <v>280</v>
      </c>
      <c r="C241" s="16">
        <v>6</v>
      </c>
      <c r="D241" s="16">
        <v>23</v>
      </c>
      <c r="E241" s="16">
        <v>0.4</v>
      </c>
      <c r="F241" s="16">
        <v>73</v>
      </c>
      <c r="G241" s="16">
        <v>82</v>
      </c>
      <c r="H241" s="16">
        <v>15</v>
      </c>
      <c r="I241" s="22">
        <f t="shared" si="64"/>
        <v>2</v>
      </c>
      <c r="J241" s="22">
        <f t="shared" si="65"/>
        <v>12</v>
      </c>
      <c r="K241" s="22">
        <f t="shared" si="66"/>
        <v>4</v>
      </c>
      <c r="L241" s="22">
        <f t="shared" si="67"/>
        <v>23</v>
      </c>
      <c r="M241" s="22">
        <f t="shared" si="68"/>
        <v>66</v>
      </c>
      <c r="N241" s="22">
        <f t="shared" si="69"/>
        <v>22</v>
      </c>
      <c r="O241" s="22">
        <f t="shared" si="70"/>
        <v>66</v>
      </c>
      <c r="P241" s="23" t="str">
        <f t="shared" si="71"/>
        <v>PM10</v>
      </c>
      <c r="Q241" s="23" t="str">
        <f t="shared" si="72"/>
        <v>二级，良</v>
      </c>
      <c r="R241" s="28">
        <f t="shared" si="61"/>
        <v>18.2926829268293</v>
      </c>
      <c r="S241" s="28">
        <f t="shared" si="76"/>
        <v>10.6832939807464</v>
      </c>
      <c r="T241" s="28">
        <f t="shared" si="77"/>
        <v>7.60938894608285</v>
      </c>
      <c r="U241" s="29" t="b">
        <f t="shared" si="62"/>
        <v>0</v>
      </c>
      <c r="V241" s="28">
        <f t="shared" si="73"/>
        <v>117</v>
      </c>
      <c r="W241" s="29">
        <f t="shared" si="74"/>
        <v>0</v>
      </c>
      <c r="X241" s="29" t="b">
        <f t="shared" si="63"/>
        <v>0</v>
      </c>
      <c r="Y241" s="28">
        <f t="shared" si="75"/>
        <v>64.35</v>
      </c>
    </row>
    <row r="242" spans="1:25">
      <c r="A242" s="14" t="s">
        <v>42</v>
      </c>
      <c r="B242" s="15" t="s">
        <v>281</v>
      </c>
      <c r="C242" s="16">
        <v>6</v>
      </c>
      <c r="D242" s="16">
        <v>16</v>
      </c>
      <c r="E242" s="16">
        <v>0.4</v>
      </c>
      <c r="F242" s="16">
        <v>78</v>
      </c>
      <c r="G242" s="16">
        <v>42</v>
      </c>
      <c r="H242" s="16">
        <v>12</v>
      </c>
      <c r="I242" s="22">
        <f t="shared" si="64"/>
        <v>2</v>
      </c>
      <c r="J242" s="22">
        <f t="shared" si="65"/>
        <v>8</v>
      </c>
      <c r="K242" s="22">
        <f t="shared" si="66"/>
        <v>4</v>
      </c>
      <c r="L242" s="22">
        <f t="shared" si="67"/>
        <v>25</v>
      </c>
      <c r="M242" s="22">
        <f t="shared" si="68"/>
        <v>42</v>
      </c>
      <c r="N242" s="22">
        <f t="shared" si="69"/>
        <v>18</v>
      </c>
      <c r="O242" s="22">
        <f t="shared" si="70"/>
        <v>42</v>
      </c>
      <c r="P242" s="23" t="str">
        <f t="shared" si="71"/>
        <v/>
      </c>
      <c r="Q242" s="23" t="str">
        <f t="shared" si="72"/>
        <v>一级,优</v>
      </c>
      <c r="R242" s="28">
        <f t="shared" si="61"/>
        <v>28.5714285714286</v>
      </c>
      <c r="S242" s="28">
        <f t="shared" si="76"/>
        <v>10.2846073015719</v>
      </c>
      <c r="T242" s="28">
        <f t="shared" si="77"/>
        <v>18.2868212698566</v>
      </c>
      <c r="U242" s="29" t="b">
        <f t="shared" si="62"/>
        <v>0</v>
      </c>
      <c r="V242" s="28">
        <f t="shared" si="73"/>
        <v>131.333333333333</v>
      </c>
      <c r="W242" s="29">
        <f t="shared" si="74"/>
        <v>0</v>
      </c>
      <c r="X242" s="29" t="b">
        <f t="shared" si="63"/>
        <v>0</v>
      </c>
      <c r="Y242" s="28">
        <f t="shared" si="75"/>
        <v>72.2333333333333</v>
      </c>
    </row>
    <row r="243" spans="1:25">
      <c r="A243" s="14" t="s">
        <v>42</v>
      </c>
      <c r="B243" s="15" t="s">
        <v>282</v>
      </c>
      <c r="C243" s="16">
        <v>6</v>
      </c>
      <c r="D243" s="16">
        <v>10</v>
      </c>
      <c r="E243" s="16">
        <v>0.4</v>
      </c>
      <c r="F243" s="16">
        <v>79</v>
      </c>
      <c r="G243" s="16">
        <v>33</v>
      </c>
      <c r="H243" s="16">
        <v>11</v>
      </c>
      <c r="I243" s="22">
        <f t="shared" si="64"/>
        <v>2</v>
      </c>
      <c r="J243" s="22">
        <f t="shared" si="65"/>
        <v>5</v>
      </c>
      <c r="K243" s="22">
        <f t="shared" si="66"/>
        <v>4</v>
      </c>
      <c r="L243" s="22">
        <f t="shared" si="67"/>
        <v>25</v>
      </c>
      <c r="M243" s="22">
        <f t="shared" si="68"/>
        <v>33</v>
      </c>
      <c r="N243" s="22">
        <f t="shared" si="69"/>
        <v>16</v>
      </c>
      <c r="O243" s="22">
        <f t="shared" si="70"/>
        <v>33</v>
      </c>
      <c r="P243" s="23" t="str">
        <f t="shared" si="71"/>
        <v/>
      </c>
      <c r="Q243" s="23" t="str">
        <f t="shared" si="72"/>
        <v>一级,优</v>
      </c>
      <c r="R243" s="28">
        <f t="shared" si="61"/>
        <v>33.3333333333333</v>
      </c>
      <c r="S243" s="28">
        <f t="shared" si="76"/>
        <v>10.5288075457722</v>
      </c>
      <c r="T243" s="28">
        <f t="shared" si="77"/>
        <v>22.8045257875612</v>
      </c>
      <c r="U243" s="29" t="b">
        <f t="shared" si="62"/>
        <v>0</v>
      </c>
      <c r="V243" s="28">
        <f t="shared" si="73"/>
        <v>132.333333333333</v>
      </c>
      <c r="W243" s="29">
        <f t="shared" si="74"/>
        <v>0</v>
      </c>
      <c r="X243" s="29" t="b">
        <f t="shared" si="63"/>
        <v>0</v>
      </c>
      <c r="Y243" s="28">
        <f t="shared" si="75"/>
        <v>72.7833333333333</v>
      </c>
    </row>
    <row r="244" s="1" customFormat="1" spans="1:25">
      <c r="A244" s="14" t="s">
        <v>42</v>
      </c>
      <c r="B244" s="15" t="s">
        <v>283</v>
      </c>
      <c r="C244" s="16">
        <v>6</v>
      </c>
      <c r="D244" s="16">
        <v>6</v>
      </c>
      <c r="E244" s="16">
        <v>0.4</v>
      </c>
      <c r="F244" s="16">
        <v>90</v>
      </c>
      <c r="G244" s="16">
        <v>32</v>
      </c>
      <c r="H244" s="16">
        <v>10</v>
      </c>
      <c r="I244" s="22">
        <f t="shared" si="64"/>
        <v>2</v>
      </c>
      <c r="J244" s="22">
        <f t="shared" si="65"/>
        <v>3</v>
      </c>
      <c r="K244" s="22">
        <f t="shared" si="66"/>
        <v>4</v>
      </c>
      <c r="L244" s="22">
        <f t="shared" si="67"/>
        <v>29</v>
      </c>
      <c r="M244" s="22">
        <f t="shared" si="68"/>
        <v>32</v>
      </c>
      <c r="N244" s="22">
        <f t="shared" si="69"/>
        <v>15</v>
      </c>
      <c r="O244" s="22">
        <f t="shared" si="70"/>
        <v>32</v>
      </c>
      <c r="P244" s="23" t="str">
        <f t="shared" si="71"/>
        <v/>
      </c>
      <c r="Q244" s="23" t="str">
        <f t="shared" si="72"/>
        <v>一级,优</v>
      </c>
      <c r="R244" s="28">
        <f t="shared" si="61"/>
        <v>31.25</v>
      </c>
      <c r="S244" s="28">
        <f t="shared" si="76"/>
        <v>11.3686008274259</v>
      </c>
      <c r="T244" s="28">
        <f t="shared" si="77"/>
        <v>19.8813991725741</v>
      </c>
      <c r="U244" s="29" t="b">
        <f t="shared" si="62"/>
        <v>0</v>
      </c>
      <c r="V244" s="28">
        <f t="shared" si="73"/>
        <v>129</v>
      </c>
      <c r="W244" s="29">
        <f t="shared" si="74"/>
        <v>0</v>
      </c>
      <c r="X244" s="29" t="b">
        <f t="shared" si="63"/>
        <v>0</v>
      </c>
      <c r="Y244" s="28">
        <f t="shared" si="75"/>
        <v>70.95</v>
      </c>
    </row>
    <row r="245" s="1" customFormat="1" spans="1:25">
      <c r="A245" s="14" t="s">
        <v>42</v>
      </c>
      <c r="B245" s="15" t="s">
        <v>284</v>
      </c>
      <c r="C245" s="16">
        <v>6</v>
      </c>
      <c r="D245" s="16">
        <v>6</v>
      </c>
      <c r="E245" s="16">
        <v>0.5</v>
      </c>
      <c r="F245" s="16">
        <v>92</v>
      </c>
      <c r="G245" s="16">
        <v>28</v>
      </c>
      <c r="H245" s="16">
        <v>12</v>
      </c>
      <c r="I245" s="22">
        <f t="shared" si="64"/>
        <v>2</v>
      </c>
      <c r="J245" s="22">
        <f t="shared" si="65"/>
        <v>3</v>
      </c>
      <c r="K245" s="22">
        <f t="shared" si="66"/>
        <v>5</v>
      </c>
      <c r="L245" s="22">
        <f t="shared" si="67"/>
        <v>29</v>
      </c>
      <c r="M245" s="22">
        <f t="shared" si="68"/>
        <v>28</v>
      </c>
      <c r="N245" s="22">
        <f t="shared" si="69"/>
        <v>18</v>
      </c>
      <c r="O245" s="22">
        <f t="shared" si="70"/>
        <v>29</v>
      </c>
      <c r="P245" s="23" t="str">
        <f t="shared" si="71"/>
        <v/>
      </c>
      <c r="Q245" s="23" t="str">
        <f t="shared" si="72"/>
        <v>一级,优</v>
      </c>
      <c r="R245" s="28">
        <f t="shared" si="61"/>
        <v>42.8571428571429</v>
      </c>
      <c r="S245" s="28">
        <f t="shared" si="76"/>
        <v>12.1997178487025</v>
      </c>
      <c r="T245" s="28">
        <f t="shared" si="77"/>
        <v>30.6574250084403</v>
      </c>
      <c r="U245" s="29" t="b">
        <f t="shared" si="62"/>
        <v>0</v>
      </c>
      <c r="V245" s="28">
        <f t="shared" si="73"/>
        <v>124</v>
      </c>
      <c r="W245" s="29">
        <f t="shared" si="74"/>
        <v>0</v>
      </c>
      <c r="X245" s="29" t="b">
        <f t="shared" si="63"/>
        <v>0</v>
      </c>
      <c r="Y245" s="28">
        <f t="shared" si="75"/>
        <v>68.2</v>
      </c>
    </row>
    <row r="246" s="1" customFormat="1" spans="1:25">
      <c r="A246" s="14" t="s">
        <v>42</v>
      </c>
      <c r="B246" s="15" t="s">
        <v>285</v>
      </c>
      <c r="C246" s="16">
        <v>6</v>
      </c>
      <c r="D246" s="16">
        <v>6</v>
      </c>
      <c r="E246" s="16">
        <v>0.5</v>
      </c>
      <c r="F246" s="16">
        <v>93</v>
      </c>
      <c r="G246" s="16">
        <v>28</v>
      </c>
      <c r="H246" s="16">
        <v>13</v>
      </c>
      <c r="I246" s="22">
        <f t="shared" si="64"/>
        <v>2</v>
      </c>
      <c r="J246" s="22">
        <f t="shared" si="65"/>
        <v>3</v>
      </c>
      <c r="K246" s="22">
        <f t="shared" si="66"/>
        <v>5</v>
      </c>
      <c r="L246" s="22">
        <f t="shared" si="67"/>
        <v>30</v>
      </c>
      <c r="M246" s="22">
        <f t="shared" si="68"/>
        <v>28</v>
      </c>
      <c r="N246" s="22">
        <f t="shared" si="69"/>
        <v>19</v>
      </c>
      <c r="O246" s="22">
        <f t="shared" si="70"/>
        <v>30</v>
      </c>
      <c r="P246" s="23" t="str">
        <f t="shared" si="71"/>
        <v/>
      </c>
      <c r="Q246" s="23" t="str">
        <f t="shared" si="72"/>
        <v>一级,优</v>
      </c>
      <c r="R246" s="28">
        <f t="shared" si="61"/>
        <v>46.4285714285714</v>
      </c>
      <c r="S246" s="28">
        <f t="shared" si="76"/>
        <v>14.0819572309419</v>
      </c>
      <c r="T246" s="28">
        <f t="shared" si="77"/>
        <v>32.3466141976295</v>
      </c>
      <c r="U246" s="29" t="b">
        <f t="shared" si="62"/>
        <v>0</v>
      </c>
      <c r="V246" s="28">
        <f t="shared" si="73"/>
        <v>108.666666666667</v>
      </c>
      <c r="W246" s="29">
        <f t="shared" si="74"/>
        <v>0</v>
      </c>
      <c r="X246" s="29" t="b">
        <f t="shared" si="63"/>
        <v>0</v>
      </c>
      <c r="Y246" s="28">
        <f t="shared" si="75"/>
        <v>59.7666666666667</v>
      </c>
    </row>
    <row r="247" s="1" customFormat="1" spans="1:25">
      <c r="A247" s="14" t="s">
        <v>42</v>
      </c>
      <c r="B247" s="15" t="s">
        <v>286</v>
      </c>
      <c r="C247" s="16">
        <v>6</v>
      </c>
      <c r="D247" s="16">
        <v>5</v>
      </c>
      <c r="E247" s="16">
        <v>0.5</v>
      </c>
      <c r="F247" s="16">
        <v>90</v>
      </c>
      <c r="G247" s="16">
        <v>35</v>
      </c>
      <c r="H247" s="16">
        <v>14</v>
      </c>
      <c r="I247" s="22">
        <f t="shared" si="64"/>
        <v>2</v>
      </c>
      <c r="J247" s="22">
        <f t="shared" si="65"/>
        <v>3</v>
      </c>
      <c r="K247" s="22">
        <f t="shared" si="66"/>
        <v>5</v>
      </c>
      <c r="L247" s="22">
        <f t="shared" si="67"/>
        <v>29</v>
      </c>
      <c r="M247" s="22">
        <f t="shared" si="68"/>
        <v>35</v>
      </c>
      <c r="N247" s="22">
        <f t="shared" si="69"/>
        <v>20</v>
      </c>
      <c r="O247" s="22">
        <f t="shared" si="70"/>
        <v>35</v>
      </c>
      <c r="P247" s="23" t="str">
        <f t="shared" si="71"/>
        <v/>
      </c>
      <c r="Q247" s="23" t="str">
        <f t="shared" si="72"/>
        <v>一级,优</v>
      </c>
      <c r="R247" s="28">
        <f t="shared" si="61"/>
        <v>40</v>
      </c>
      <c r="S247" s="28">
        <f t="shared" si="76"/>
        <v>16.7277632597755</v>
      </c>
      <c r="T247" s="28">
        <f t="shared" si="77"/>
        <v>23.2722367402245</v>
      </c>
      <c r="U247" s="29" t="b">
        <f t="shared" si="62"/>
        <v>0</v>
      </c>
      <c r="V247" s="28">
        <f t="shared" si="73"/>
        <v>81.6666666666667</v>
      </c>
      <c r="W247" s="29">
        <f t="shared" si="74"/>
        <v>0</v>
      </c>
      <c r="X247" s="29" t="b">
        <f t="shared" si="63"/>
        <v>0</v>
      </c>
      <c r="Y247" s="28">
        <f t="shared" si="75"/>
        <v>44.9166666666667</v>
      </c>
    </row>
    <row r="248" s="1" customFormat="1" spans="1:25">
      <c r="A248" s="14" t="s">
        <v>42</v>
      </c>
      <c r="B248" s="15" t="s">
        <v>287</v>
      </c>
      <c r="C248" s="16">
        <v>6</v>
      </c>
      <c r="D248" s="16">
        <v>5</v>
      </c>
      <c r="E248" s="16">
        <v>0.5</v>
      </c>
      <c r="F248" s="16">
        <v>85</v>
      </c>
      <c r="G248" s="16">
        <v>29</v>
      </c>
      <c r="H248" s="16">
        <v>13</v>
      </c>
      <c r="I248" s="22">
        <f t="shared" si="64"/>
        <v>2</v>
      </c>
      <c r="J248" s="22">
        <f t="shared" si="65"/>
        <v>3</v>
      </c>
      <c r="K248" s="22">
        <f t="shared" si="66"/>
        <v>5</v>
      </c>
      <c r="L248" s="22">
        <f t="shared" si="67"/>
        <v>27</v>
      </c>
      <c r="M248" s="22">
        <f t="shared" si="68"/>
        <v>29</v>
      </c>
      <c r="N248" s="22">
        <f t="shared" si="69"/>
        <v>19</v>
      </c>
      <c r="O248" s="22">
        <f t="shared" si="70"/>
        <v>29</v>
      </c>
      <c r="P248" s="23" t="str">
        <f t="shared" si="71"/>
        <v/>
      </c>
      <c r="Q248" s="23" t="str">
        <f t="shared" si="72"/>
        <v>一级,优</v>
      </c>
      <c r="R248" s="28">
        <f t="shared" si="61"/>
        <v>44.8275862068966</v>
      </c>
      <c r="S248" s="28">
        <f t="shared" si="76"/>
        <v>18.5367063492064</v>
      </c>
      <c r="T248" s="28">
        <f t="shared" si="77"/>
        <v>26.2908798576902</v>
      </c>
      <c r="U248" s="29" t="b">
        <f t="shared" si="62"/>
        <v>0</v>
      </c>
      <c r="V248" s="28">
        <f t="shared" si="73"/>
        <v>66</v>
      </c>
      <c r="W248" s="29">
        <f t="shared" si="74"/>
        <v>0</v>
      </c>
      <c r="X248" s="29" t="b">
        <f t="shared" si="63"/>
        <v>0</v>
      </c>
      <c r="Y248" s="28">
        <f t="shared" si="75"/>
        <v>36.3</v>
      </c>
    </row>
    <row r="249" s="1" customFormat="1" spans="1:25">
      <c r="A249" s="14" t="s">
        <v>42</v>
      </c>
      <c r="B249" s="15" t="s">
        <v>288</v>
      </c>
      <c r="C249" s="16">
        <v>6</v>
      </c>
      <c r="D249" s="16">
        <v>5</v>
      </c>
      <c r="E249" s="16">
        <v>0.5</v>
      </c>
      <c r="F249" s="16">
        <v>81</v>
      </c>
      <c r="G249" s="16">
        <v>24</v>
      </c>
      <c r="H249" s="16">
        <v>13</v>
      </c>
      <c r="I249" s="22">
        <f t="shared" si="64"/>
        <v>2</v>
      </c>
      <c r="J249" s="22">
        <f t="shared" si="65"/>
        <v>3</v>
      </c>
      <c r="K249" s="22">
        <f t="shared" si="66"/>
        <v>5</v>
      </c>
      <c r="L249" s="22">
        <f t="shared" si="67"/>
        <v>26</v>
      </c>
      <c r="M249" s="22">
        <f t="shared" si="68"/>
        <v>24</v>
      </c>
      <c r="N249" s="22">
        <f t="shared" si="69"/>
        <v>19</v>
      </c>
      <c r="O249" s="22">
        <f t="shared" si="70"/>
        <v>26</v>
      </c>
      <c r="P249" s="23" t="str">
        <f t="shared" si="71"/>
        <v/>
      </c>
      <c r="Q249" s="23" t="str">
        <f t="shared" si="72"/>
        <v>一级,优</v>
      </c>
      <c r="R249" s="28">
        <f t="shared" si="61"/>
        <v>54.1666666666667</v>
      </c>
      <c r="S249" s="28">
        <f t="shared" si="76"/>
        <v>19.891386152162</v>
      </c>
      <c r="T249" s="28">
        <f t="shared" si="77"/>
        <v>34.2752805145047</v>
      </c>
      <c r="U249" s="29" t="b">
        <f t="shared" si="62"/>
        <v>0</v>
      </c>
      <c r="V249" s="28">
        <f t="shared" si="73"/>
        <v>61.6666666666667</v>
      </c>
      <c r="W249" s="29">
        <f t="shared" si="74"/>
        <v>0</v>
      </c>
      <c r="X249" s="29" t="b">
        <f t="shared" si="63"/>
        <v>0</v>
      </c>
      <c r="Y249" s="28">
        <f t="shared" si="75"/>
        <v>33.9166666666667</v>
      </c>
    </row>
    <row r="250" s="1" customFormat="1" spans="1:25">
      <c r="A250" s="14" t="s">
        <v>42</v>
      </c>
      <c r="B250" s="15" t="s">
        <v>289</v>
      </c>
      <c r="C250" s="16">
        <v>6</v>
      </c>
      <c r="D250" s="16">
        <v>5</v>
      </c>
      <c r="E250" s="16">
        <v>0.5</v>
      </c>
      <c r="F250" s="16">
        <v>72</v>
      </c>
      <c r="G250" s="16">
        <v>29</v>
      </c>
      <c r="H250" s="16">
        <v>13</v>
      </c>
      <c r="I250" s="22">
        <f t="shared" si="64"/>
        <v>2</v>
      </c>
      <c r="J250" s="22">
        <f t="shared" si="65"/>
        <v>3</v>
      </c>
      <c r="K250" s="22">
        <f t="shared" si="66"/>
        <v>5</v>
      </c>
      <c r="L250" s="22">
        <f t="shared" si="67"/>
        <v>23</v>
      </c>
      <c r="M250" s="22">
        <f t="shared" si="68"/>
        <v>29</v>
      </c>
      <c r="N250" s="22">
        <f t="shared" si="69"/>
        <v>19</v>
      </c>
      <c r="O250" s="22">
        <f t="shared" si="70"/>
        <v>29</v>
      </c>
      <c r="P250" s="23" t="str">
        <f t="shared" si="71"/>
        <v/>
      </c>
      <c r="Q250" s="23" t="str">
        <f t="shared" si="72"/>
        <v>一级,优</v>
      </c>
      <c r="R250" s="28">
        <f t="shared" si="61"/>
        <v>44.8275862068966</v>
      </c>
      <c r="S250" s="28">
        <f t="shared" si="76"/>
        <v>21.6274972632731</v>
      </c>
      <c r="T250" s="28">
        <f t="shared" si="77"/>
        <v>23.2000889436234</v>
      </c>
      <c r="U250" s="29" t="b">
        <f t="shared" si="62"/>
        <v>0</v>
      </c>
      <c r="V250" s="28">
        <f t="shared" si="73"/>
        <v>58.6666666666667</v>
      </c>
      <c r="W250" s="29">
        <f t="shared" si="74"/>
        <v>0</v>
      </c>
      <c r="X250" s="29" t="b">
        <f t="shared" si="63"/>
        <v>0</v>
      </c>
      <c r="Y250" s="28">
        <f t="shared" si="75"/>
        <v>32.2666666666667</v>
      </c>
    </row>
    <row r="251" s="1" customFormat="1" spans="1:25">
      <c r="A251" s="14" t="s">
        <v>42</v>
      </c>
      <c r="B251" s="15" t="s">
        <v>290</v>
      </c>
      <c r="C251" s="16">
        <v>6</v>
      </c>
      <c r="D251" s="16">
        <v>12</v>
      </c>
      <c r="E251" s="16">
        <v>0.5</v>
      </c>
      <c r="F251" s="16">
        <v>61</v>
      </c>
      <c r="G251" s="16">
        <v>27</v>
      </c>
      <c r="H251" s="16">
        <v>12</v>
      </c>
      <c r="I251" s="22">
        <f t="shared" si="64"/>
        <v>2</v>
      </c>
      <c r="J251" s="22">
        <f t="shared" si="65"/>
        <v>6</v>
      </c>
      <c r="K251" s="22">
        <f t="shared" si="66"/>
        <v>5</v>
      </c>
      <c r="L251" s="22">
        <f t="shared" si="67"/>
        <v>20</v>
      </c>
      <c r="M251" s="22">
        <f t="shared" si="68"/>
        <v>27</v>
      </c>
      <c r="N251" s="22">
        <f t="shared" si="69"/>
        <v>18</v>
      </c>
      <c r="O251" s="22">
        <f t="shared" si="70"/>
        <v>27</v>
      </c>
      <c r="P251" s="23" t="str">
        <f t="shared" si="71"/>
        <v/>
      </c>
      <c r="Q251" s="23" t="str">
        <f t="shared" si="72"/>
        <v>一级,优</v>
      </c>
      <c r="R251" s="28">
        <f t="shared" si="61"/>
        <v>44.4444444444444</v>
      </c>
      <c r="S251" s="28">
        <f t="shared" si="76"/>
        <v>22.7589627805145</v>
      </c>
      <c r="T251" s="28">
        <f t="shared" si="77"/>
        <v>21.6854816639299</v>
      </c>
      <c r="U251" s="29" t="b">
        <f t="shared" si="62"/>
        <v>0</v>
      </c>
      <c r="V251" s="28">
        <f t="shared" si="73"/>
        <v>57.6666666666667</v>
      </c>
      <c r="W251" s="29">
        <f t="shared" si="74"/>
        <v>0</v>
      </c>
      <c r="X251" s="29" t="b">
        <f t="shared" si="63"/>
        <v>0</v>
      </c>
      <c r="Y251" s="28">
        <f t="shared" si="75"/>
        <v>31.7166666666667</v>
      </c>
    </row>
    <row r="252" s="1" customFormat="1" spans="1:25">
      <c r="A252" s="14" t="s">
        <v>42</v>
      </c>
      <c r="B252" s="15" t="s">
        <v>291</v>
      </c>
      <c r="C252" s="16">
        <v>6</v>
      </c>
      <c r="D252" s="16">
        <v>28</v>
      </c>
      <c r="E252" s="16">
        <v>0.5</v>
      </c>
      <c r="F252" s="16">
        <v>37</v>
      </c>
      <c r="G252" s="16">
        <v>35</v>
      </c>
      <c r="H252" s="16">
        <v>15</v>
      </c>
      <c r="I252" s="22">
        <f t="shared" si="64"/>
        <v>2</v>
      </c>
      <c r="J252" s="22">
        <f t="shared" si="65"/>
        <v>14</v>
      </c>
      <c r="K252" s="22">
        <f t="shared" si="66"/>
        <v>5</v>
      </c>
      <c r="L252" s="22">
        <f t="shared" si="67"/>
        <v>12</v>
      </c>
      <c r="M252" s="22">
        <f t="shared" si="68"/>
        <v>35</v>
      </c>
      <c r="N252" s="22">
        <f t="shared" si="69"/>
        <v>22</v>
      </c>
      <c r="O252" s="22">
        <f t="shared" si="70"/>
        <v>35</v>
      </c>
      <c r="P252" s="23" t="str">
        <f t="shared" si="71"/>
        <v/>
      </c>
      <c r="Q252" s="23" t="str">
        <f t="shared" si="72"/>
        <v>一级,优</v>
      </c>
      <c r="R252" s="28">
        <f t="shared" si="61"/>
        <v>42.8571428571429</v>
      </c>
      <c r="S252" s="28">
        <f t="shared" si="76"/>
        <v>22.8912379127896</v>
      </c>
      <c r="T252" s="28">
        <f t="shared" si="77"/>
        <v>19.9659049443532</v>
      </c>
      <c r="U252" s="29" t="b">
        <f t="shared" si="62"/>
        <v>0</v>
      </c>
      <c r="V252" s="28">
        <f t="shared" si="73"/>
        <v>57.3333333333333</v>
      </c>
      <c r="W252" s="29">
        <f t="shared" si="74"/>
        <v>0</v>
      </c>
      <c r="X252" s="29" t="b">
        <f t="shared" si="63"/>
        <v>0</v>
      </c>
      <c r="Y252" s="28">
        <f t="shared" si="75"/>
        <v>31.5333333333333</v>
      </c>
    </row>
    <row r="253" s="1" customFormat="1" spans="1:25">
      <c r="A253" s="14" t="s">
        <v>42</v>
      </c>
      <c r="B253" s="15" t="s">
        <v>292</v>
      </c>
      <c r="C253" s="16">
        <v>6</v>
      </c>
      <c r="D253" s="16">
        <v>31</v>
      </c>
      <c r="E253" s="16">
        <v>0.6</v>
      </c>
      <c r="F253" s="16">
        <v>41</v>
      </c>
      <c r="G253" s="16">
        <v>64</v>
      </c>
      <c r="H253" s="16">
        <v>16</v>
      </c>
      <c r="I253" s="22">
        <f t="shared" si="64"/>
        <v>2</v>
      </c>
      <c r="J253" s="22">
        <f t="shared" si="65"/>
        <v>16</v>
      </c>
      <c r="K253" s="22">
        <f t="shared" si="66"/>
        <v>6</v>
      </c>
      <c r="L253" s="22">
        <f t="shared" si="67"/>
        <v>13</v>
      </c>
      <c r="M253" s="22">
        <f t="shared" si="68"/>
        <v>57</v>
      </c>
      <c r="N253" s="22">
        <f t="shared" si="69"/>
        <v>23</v>
      </c>
      <c r="O253" s="22">
        <f t="shared" si="70"/>
        <v>57</v>
      </c>
      <c r="P253" s="23" t="str">
        <f t="shared" si="71"/>
        <v>PM10</v>
      </c>
      <c r="Q253" s="23" t="str">
        <f t="shared" si="72"/>
        <v>二级，良</v>
      </c>
      <c r="R253" s="28">
        <f t="shared" si="61"/>
        <v>25</v>
      </c>
      <c r="S253" s="28">
        <f t="shared" si="76"/>
        <v>22.5936188651706</v>
      </c>
      <c r="T253" s="28">
        <f t="shared" si="77"/>
        <v>2.40638113482941</v>
      </c>
      <c r="U253" s="29" t="b">
        <f t="shared" si="62"/>
        <v>0</v>
      </c>
      <c r="V253" s="28">
        <f t="shared" si="73"/>
        <v>59.6666666666667</v>
      </c>
      <c r="W253" s="29">
        <f t="shared" si="74"/>
        <v>1</v>
      </c>
      <c r="X253" s="29" t="b">
        <f t="shared" si="63"/>
        <v>0</v>
      </c>
      <c r="Y253" s="28">
        <f t="shared" si="75"/>
        <v>32.8166666666667</v>
      </c>
    </row>
    <row r="254" s="1" customFormat="1" spans="1:25">
      <c r="A254" s="14" t="s">
        <v>42</v>
      </c>
      <c r="B254" s="15" t="s">
        <v>293</v>
      </c>
      <c r="C254" s="16">
        <v>6</v>
      </c>
      <c r="D254" s="16">
        <v>19</v>
      </c>
      <c r="E254" s="16">
        <v>0.5</v>
      </c>
      <c r="F254" s="16">
        <v>56</v>
      </c>
      <c r="G254" s="16">
        <v>59</v>
      </c>
      <c r="H254" s="16">
        <v>14</v>
      </c>
      <c r="I254" s="22">
        <f t="shared" si="64"/>
        <v>2</v>
      </c>
      <c r="J254" s="22">
        <f t="shared" si="65"/>
        <v>10</v>
      </c>
      <c r="K254" s="22">
        <f t="shared" si="66"/>
        <v>5</v>
      </c>
      <c r="L254" s="22">
        <f t="shared" si="67"/>
        <v>18</v>
      </c>
      <c r="M254" s="22">
        <f t="shared" si="68"/>
        <v>55</v>
      </c>
      <c r="N254" s="22">
        <f t="shared" si="69"/>
        <v>20</v>
      </c>
      <c r="O254" s="22">
        <f t="shared" si="70"/>
        <v>55</v>
      </c>
      <c r="P254" s="23" t="str">
        <f t="shared" si="71"/>
        <v>PM10</v>
      </c>
      <c r="Q254" s="23" t="str">
        <f t="shared" si="72"/>
        <v>二级，良</v>
      </c>
      <c r="R254" s="28">
        <f t="shared" si="61"/>
        <v>23.728813559322</v>
      </c>
      <c r="S254" s="28">
        <f t="shared" si="76"/>
        <v>21.3436188651706</v>
      </c>
      <c r="T254" s="28">
        <f t="shared" si="77"/>
        <v>2.38519469415144</v>
      </c>
      <c r="U254" s="29" t="b">
        <f t="shared" si="62"/>
        <v>0</v>
      </c>
      <c r="V254" s="28">
        <f t="shared" si="73"/>
        <v>69.3333333333333</v>
      </c>
      <c r="W254" s="29">
        <f t="shared" si="74"/>
        <v>0</v>
      </c>
      <c r="X254" s="29" t="b">
        <f t="shared" si="63"/>
        <v>0</v>
      </c>
      <c r="Y254" s="28">
        <f t="shared" si="75"/>
        <v>38.1333333333333</v>
      </c>
    </row>
    <row r="255" s="1" customFormat="1" spans="1:25">
      <c r="A255" s="14" t="s">
        <v>42</v>
      </c>
      <c r="B255" s="15" t="s">
        <v>294</v>
      </c>
      <c r="C255" s="16">
        <v>6</v>
      </c>
      <c r="D255" s="16">
        <v>14</v>
      </c>
      <c r="E255" s="16">
        <v>0.5</v>
      </c>
      <c r="F255" s="16">
        <v>71</v>
      </c>
      <c r="G255" s="16">
        <v>46</v>
      </c>
      <c r="H255" s="16">
        <v>14</v>
      </c>
      <c r="I255" s="22">
        <f t="shared" si="64"/>
        <v>2</v>
      </c>
      <c r="J255" s="22">
        <f t="shared" si="65"/>
        <v>7</v>
      </c>
      <c r="K255" s="22">
        <f t="shared" si="66"/>
        <v>5</v>
      </c>
      <c r="L255" s="22">
        <f t="shared" si="67"/>
        <v>23</v>
      </c>
      <c r="M255" s="22">
        <f t="shared" si="68"/>
        <v>46</v>
      </c>
      <c r="N255" s="22">
        <f t="shared" si="69"/>
        <v>20</v>
      </c>
      <c r="O255" s="22">
        <f t="shared" si="70"/>
        <v>46</v>
      </c>
      <c r="P255" s="23" t="str">
        <f t="shared" si="71"/>
        <v/>
      </c>
      <c r="Q255" s="23" t="str">
        <f t="shared" si="72"/>
        <v>一级,优</v>
      </c>
      <c r="R255" s="28">
        <f t="shared" si="61"/>
        <v>30.4347826086957</v>
      </c>
      <c r="S255" s="28">
        <f t="shared" si="76"/>
        <v>19.585387811206</v>
      </c>
      <c r="T255" s="28">
        <f t="shared" si="77"/>
        <v>10.8493947974896</v>
      </c>
      <c r="U255" s="29" t="b">
        <f t="shared" si="62"/>
        <v>0</v>
      </c>
      <c r="V255" s="28">
        <f t="shared" si="73"/>
        <v>79.3333333333333</v>
      </c>
      <c r="W255" s="29">
        <f t="shared" si="74"/>
        <v>0</v>
      </c>
      <c r="X255" s="29" t="b">
        <f t="shared" si="63"/>
        <v>0</v>
      </c>
      <c r="Y255" s="28">
        <f t="shared" si="75"/>
        <v>43.6333333333333</v>
      </c>
    </row>
    <row r="256" s="1" customFormat="1" spans="1:25">
      <c r="A256" s="14" t="s">
        <v>42</v>
      </c>
      <c r="B256" s="15" t="s">
        <v>295</v>
      </c>
      <c r="C256" s="16">
        <v>6</v>
      </c>
      <c r="D256" s="16">
        <v>13</v>
      </c>
      <c r="E256" s="16">
        <v>0.5</v>
      </c>
      <c r="F256" s="16">
        <v>76</v>
      </c>
      <c r="G256" s="16">
        <v>43</v>
      </c>
      <c r="H256" s="16">
        <v>13</v>
      </c>
      <c r="I256" s="22">
        <f t="shared" si="64"/>
        <v>2</v>
      </c>
      <c r="J256" s="22">
        <f t="shared" si="65"/>
        <v>7</v>
      </c>
      <c r="K256" s="22">
        <f t="shared" si="66"/>
        <v>5</v>
      </c>
      <c r="L256" s="22">
        <f t="shared" si="67"/>
        <v>24</v>
      </c>
      <c r="M256" s="22">
        <f t="shared" si="68"/>
        <v>43</v>
      </c>
      <c r="N256" s="22">
        <f t="shared" si="69"/>
        <v>19</v>
      </c>
      <c r="O256" s="22">
        <f t="shared" si="70"/>
        <v>43</v>
      </c>
      <c r="P256" s="23" t="str">
        <f t="shared" si="71"/>
        <v/>
      </c>
      <c r="Q256" s="23" t="str">
        <f t="shared" si="72"/>
        <v>一级,优</v>
      </c>
      <c r="R256" s="28">
        <f t="shared" si="61"/>
        <v>30.2325581395349</v>
      </c>
      <c r="S256" s="28">
        <f t="shared" si="76"/>
        <v>17.6077308063751</v>
      </c>
      <c r="T256" s="28">
        <f t="shared" si="77"/>
        <v>12.6248273331598</v>
      </c>
      <c r="U256" s="29" t="b">
        <f t="shared" si="62"/>
        <v>0</v>
      </c>
      <c r="V256" s="28">
        <f t="shared" si="73"/>
        <v>86.6666666666667</v>
      </c>
      <c r="W256" s="29">
        <f t="shared" si="74"/>
        <v>0</v>
      </c>
      <c r="X256" s="29" t="b">
        <f t="shared" si="63"/>
        <v>0</v>
      </c>
      <c r="Y256" s="28">
        <f t="shared" si="75"/>
        <v>47.6666666666667</v>
      </c>
    </row>
    <row r="257" s="1" customFormat="1" spans="1:25">
      <c r="A257" s="14" t="s">
        <v>42</v>
      </c>
      <c r="B257" s="15" t="s">
        <v>296</v>
      </c>
      <c r="C257" s="16">
        <v>6</v>
      </c>
      <c r="D257" s="16">
        <v>6</v>
      </c>
      <c r="E257" s="16">
        <v>0.4</v>
      </c>
      <c r="F257" s="16">
        <v>87</v>
      </c>
      <c r="G257" s="16">
        <v>48</v>
      </c>
      <c r="H257" s="16">
        <v>12</v>
      </c>
      <c r="I257" s="22">
        <f t="shared" si="64"/>
        <v>2</v>
      </c>
      <c r="J257" s="22">
        <f t="shared" si="65"/>
        <v>3</v>
      </c>
      <c r="K257" s="22">
        <f t="shared" si="66"/>
        <v>4</v>
      </c>
      <c r="L257" s="22">
        <f t="shared" si="67"/>
        <v>28</v>
      </c>
      <c r="M257" s="22">
        <f t="shared" si="68"/>
        <v>48</v>
      </c>
      <c r="N257" s="22">
        <f t="shared" si="69"/>
        <v>18</v>
      </c>
      <c r="O257" s="22">
        <f t="shared" si="70"/>
        <v>48</v>
      </c>
      <c r="P257" s="23" t="str">
        <f t="shared" si="71"/>
        <v/>
      </c>
      <c r="Q257" s="23" t="str">
        <f t="shared" si="72"/>
        <v>一级,优</v>
      </c>
      <c r="R257" s="28">
        <f t="shared" si="61"/>
        <v>25</v>
      </c>
      <c r="S257" s="28">
        <f t="shared" si="76"/>
        <v>16.3914784674283</v>
      </c>
      <c r="T257" s="28">
        <f t="shared" si="77"/>
        <v>8.60852153257168</v>
      </c>
      <c r="U257" s="29" t="b">
        <f t="shared" si="62"/>
        <v>0</v>
      </c>
      <c r="V257" s="28">
        <f t="shared" si="73"/>
        <v>91.3333333333333</v>
      </c>
      <c r="W257" s="29">
        <f t="shared" si="74"/>
        <v>0</v>
      </c>
      <c r="X257" s="29" t="b">
        <f t="shared" si="63"/>
        <v>0</v>
      </c>
      <c r="Y257" s="28">
        <f t="shared" si="75"/>
        <v>50.2333333333333</v>
      </c>
    </row>
    <row r="258" s="1" customFormat="1" spans="1:25">
      <c r="A258" s="14" t="s">
        <v>42</v>
      </c>
      <c r="B258" s="15" t="s">
        <v>297</v>
      </c>
      <c r="C258" s="16">
        <v>6</v>
      </c>
      <c r="D258" s="16">
        <v>3</v>
      </c>
      <c r="E258" s="16">
        <v>0.4</v>
      </c>
      <c r="F258" s="16">
        <v>88</v>
      </c>
      <c r="G258" s="16">
        <v>26</v>
      </c>
      <c r="H258" s="16">
        <v>9</v>
      </c>
      <c r="I258" s="22">
        <f t="shared" si="64"/>
        <v>2</v>
      </c>
      <c r="J258" s="22">
        <f t="shared" si="65"/>
        <v>2</v>
      </c>
      <c r="K258" s="22">
        <f t="shared" si="66"/>
        <v>4</v>
      </c>
      <c r="L258" s="22">
        <f t="shared" si="67"/>
        <v>28</v>
      </c>
      <c r="M258" s="22">
        <f t="shared" si="68"/>
        <v>26</v>
      </c>
      <c r="N258" s="22">
        <f t="shared" si="69"/>
        <v>13</v>
      </c>
      <c r="O258" s="22">
        <f t="shared" si="70"/>
        <v>28</v>
      </c>
      <c r="P258" s="23" t="str">
        <f t="shared" si="71"/>
        <v/>
      </c>
      <c r="Q258" s="23" t="str">
        <f t="shared" si="72"/>
        <v>一级,优</v>
      </c>
      <c r="R258" s="28">
        <f t="shared" si="61"/>
        <v>34.6153846153846</v>
      </c>
      <c r="S258" s="28">
        <f t="shared" si="76"/>
        <v>14.771108097058</v>
      </c>
      <c r="T258" s="28">
        <f t="shared" si="77"/>
        <v>19.8442765183267</v>
      </c>
      <c r="U258" s="29" t="b">
        <f t="shared" si="62"/>
        <v>0</v>
      </c>
      <c r="V258" s="28">
        <f t="shared" si="73"/>
        <v>98.3333333333333</v>
      </c>
      <c r="W258" s="29">
        <f t="shared" si="74"/>
        <v>0</v>
      </c>
      <c r="X258" s="29" t="b">
        <f t="shared" si="63"/>
        <v>0</v>
      </c>
      <c r="Y258" s="28">
        <f t="shared" si="75"/>
        <v>54.0833333333333</v>
      </c>
    </row>
    <row r="259" s="1" customFormat="1" spans="1:25">
      <c r="A259" s="14" t="s">
        <v>42</v>
      </c>
      <c r="B259" s="15" t="s">
        <v>298</v>
      </c>
      <c r="C259" s="16">
        <v>6</v>
      </c>
      <c r="D259" s="16">
        <v>4</v>
      </c>
      <c r="E259" s="16">
        <v>0.4</v>
      </c>
      <c r="F259" s="16">
        <v>89</v>
      </c>
      <c r="G259" s="16">
        <v>33</v>
      </c>
      <c r="H259" s="16">
        <v>9</v>
      </c>
      <c r="I259" s="22">
        <f t="shared" si="64"/>
        <v>2</v>
      </c>
      <c r="J259" s="22">
        <f t="shared" si="65"/>
        <v>2</v>
      </c>
      <c r="K259" s="22">
        <f t="shared" si="66"/>
        <v>4</v>
      </c>
      <c r="L259" s="22">
        <f t="shared" si="67"/>
        <v>28</v>
      </c>
      <c r="M259" s="22">
        <f t="shared" si="68"/>
        <v>33</v>
      </c>
      <c r="N259" s="22">
        <f t="shared" si="69"/>
        <v>13</v>
      </c>
      <c r="O259" s="22">
        <f t="shared" si="70"/>
        <v>33</v>
      </c>
      <c r="P259" s="23" t="str">
        <f t="shared" si="71"/>
        <v/>
      </c>
      <c r="Q259" s="23" t="str">
        <f t="shared" si="72"/>
        <v>一级,优</v>
      </c>
      <c r="R259" s="28">
        <f t="shared" si="61"/>
        <v>27.2727272727273</v>
      </c>
      <c r="S259" s="28">
        <f t="shared" si="76"/>
        <v>14.0842949102448</v>
      </c>
      <c r="T259" s="28">
        <f t="shared" si="77"/>
        <v>13.1884323624825</v>
      </c>
      <c r="U259" s="29" t="b">
        <f t="shared" si="62"/>
        <v>0</v>
      </c>
      <c r="V259" s="28">
        <f t="shared" si="73"/>
        <v>95.3333333333333</v>
      </c>
      <c r="W259" s="29">
        <f t="shared" si="74"/>
        <v>0</v>
      </c>
      <c r="X259" s="29" t="b">
        <f t="shared" si="63"/>
        <v>0</v>
      </c>
      <c r="Y259" s="28">
        <f t="shared" si="75"/>
        <v>52.4333333333333</v>
      </c>
    </row>
    <row r="260" s="1" customFormat="1" spans="1:25">
      <c r="A260" s="14" t="s">
        <v>42</v>
      </c>
      <c r="B260" s="15" t="s">
        <v>299</v>
      </c>
      <c r="C260" s="16">
        <v>6</v>
      </c>
      <c r="D260" s="16">
        <v>4</v>
      </c>
      <c r="E260" s="16">
        <v>0.4</v>
      </c>
      <c r="F260" s="16">
        <v>93</v>
      </c>
      <c r="G260" s="16">
        <v>27</v>
      </c>
      <c r="H260" s="16">
        <v>8</v>
      </c>
      <c r="I260" s="22">
        <f t="shared" si="64"/>
        <v>2</v>
      </c>
      <c r="J260" s="22">
        <f t="shared" si="65"/>
        <v>2</v>
      </c>
      <c r="K260" s="22">
        <f t="shared" si="66"/>
        <v>4</v>
      </c>
      <c r="L260" s="22">
        <f t="shared" si="67"/>
        <v>30</v>
      </c>
      <c r="M260" s="22">
        <f t="shared" si="68"/>
        <v>27</v>
      </c>
      <c r="N260" s="22">
        <f t="shared" si="69"/>
        <v>12</v>
      </c>
      <c r="O260" s="22">
        <f t="shared" si="70"/>
        <v>30</v>
      </c>
      <c r="P260" s="23" t="str">
        <f t="shared" si="71"/>
        <v/>
      </c>
      <c r="Q260" s="23" t="str">
        <f t="shared" si="72"/>
        <v>一级,优</v>
      </c>
      <c r="R260" s="28">
        <f t="shared" ref="R260:R323" si="78">H260/G260*100</f>
        <v>29.6296296296296</v>
      </c>
      <c r="S260" s="28">
        <f t="shared" si="76"/>
        <v>14.2736888496387</v>
      </c>
      <c r="T260" s="28">
        <f t="shared" si="77"/>
        <v>15.3559407799909</v>
      </c>
      <c r="U260" s="29" t="b">
        <f t="shared" ref="U260:U323" si="79">IF(G260&gt;150,"PM10")</f>
        <v>0</v>
      </c>
      <c r="V260" s="28">
        <f t="shared" si="73"/>
        <v>85</v>
      </c>
      <c r="W260" s="29">
        <f t="shared" si="74"/>
        <v>0</v>
      </c>
      <c r="X260" s="29" t="b">
        <f t="shared" ref="X260:X323" si="80">IF(G260&gt;150,"PM10")</f>
        <v>0</v>
      </c>
      <c r="Y260" s="28">
        <f t="shared" si="75"/>
        <v>46.75</v>
      </c>
    </row>
    <row r="261" s="1" customFormat="1" spans="1:25">
      <c r="A261" s="14" t="s">
        <v>42</v>
      </c>
      <c r="B261" s="15" t="s">
        <v>300</v>
      </c>
      <c r="C261" s="16">
        <v>6</v>
      </c>
      <c r="D261" s="16">
        <v>4</v>
      </c>
      <c r="E261" s="16">
        <v>0.4</v>
      </c>
      <c r="F261" s="16">
        <v>94</v>
      </c>
      <c r="G261" s="16">
        <v>28</v>
      </c>
      <c r="H261" s="16">
        <v>9</v>
      </c>
      <c r="I261" s="22">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2</v>
      </c>
      <c r="J261" s="22">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2</v>
      </c>
      <c r="K261" s="22">
        <f t="shared" ref="K261:K324" si="83">ROUNDUP(IF(COUNT(E261)=1,IF(E261&gt;150,500,IF(E261&gt;=120,(E261-120)*(500-400)/(150-120)+400,IF(E261&gt;=90,(E261-90)*(400-300)/(120-90)+300,IF(E261&gt;=60,(E261-60)*(300-200)/(90-60)+200,IF(E261&gt;=35,(E261-35)*(200-150)/(60-35)+150,IF(E261&gt;=10,(E261-10)*(150-100)/(35-10)+100,IF(E261&gt;=5,(E261-5)*(100-50)/(10-5)+50,IF(E261&gt;=0,(E261-0)*(50-0)/(5-0)+0,"无效值"))))))))),0)</f>
        <v>4</v>
      </c>
      <c r="L261" s="22">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30</v>
      </c>
      <c r="M261" s="22">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28</v>
      </c>
      <c r="N261" s="22">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13</v>
      </c>
      <c r="O261" s="22">
        <f t="shared" ref="O261:O324" si="87">IF(MAX(I261:N261)&lt;=100,IF(COUNTIF(C261:N261,"&gt;0")=12,MAX(I261:N261),""),MAX(I261:N261))</f>
        <v>30</v>
      </c>
      <c r="P261" s="23" t="str">
        <f t="shared" ref="P261:P324" si="88">IF(O261&lt;=50,"",IF(O261=I261,"SO2",IF(O261=J261,"NO2",IF(O261=K261,"CO",IF(O261=L261,"O3",IF(O261=M261,"PM10",IF(O261=N261,"PM2.5",)))))))</f>
        <v/>
      </c>
      <c r="Q261" s="23" t="str">
        <f t="shared" ref="Q261:Q324" si="89">IF(COUNT(O261)=1,IF(O261&lt;=50,"一级,优",IF(O261&lt;=100,"二级，良",IF(O261&lt;=150,"三级，轻度污染",IF(O261&lt;=200,"四级，中度污染",IF(O261&lt;=300,"五级，重度污染",IF(O261&gt;300,"六级，严重污染")))))))</f>
        <v>一级,优</v>
      </c>
      <c r="R261" s="28">
        <f t="shared" si="78"/>
        <v>32.1428571428571</v>
      </c>
      <c r="S261" s="28">
        <f t="shared" si="76"/>
        <v>14.7654235221643</v>
      </c>
      <c r="T261" s="28">
        <f t="shared" si="77"/>
        <v>17.3774336206928</v>
      </c>
      <c r="U261" s="29" t="b">
        <f t="shared" si="79"/>
        <v>0</v>
      </c>
      <c r="V261" s="28">
        <f t="shared" si="73"/>
        <v>74.3333333333333</v>
      </c>
      <c r="W261" s="29">
        <f t="shared" si="74"/>
        <v>0</v>
      </c>
      <c r="X261" s="29" t="b">
        <f t="shared" si="80"/>
        <v>0</v>
      </c>
      <c r="Y261" s="28">
        <f t="shared" si="75"/>
        <v>40.8833333333333</v>
      </c>
    </row>
    <row r="262" s="1" customFormat="1" spans="1:25">
      <c r="A262" s="14" t="s">
        <v>42</v>
      </c>
      <c r="B262" s="15" t="s">
        <v>301</v>
      </c>
      <c r="C262" s="16">
        <v>6</v>
      </c>
      <c r="D262" s="16">
        <v>8</v>
      </c>
      <c r="E262" s="16">
        <v>0.4</v>
      </c>
      <c r="F262" s="16">
        <v>88</v>
      </c>
      <c r="G262" s="16">
        <v>39</v>
      </c>
      <c r="H262" s="16">
        <v>10</v>
      </c>
      <c r="I262" s="22">
        <f t="shared" si="81"/>
        <v>2</v>
      </c>
      <c r="J262" s="22">
        <f t="shared" si="82"/>
        <v>4</v>
      </c>
      <c r="K262" s="22">
        <f t="shared" si="83"/>
        <v>4</v>
      </c>
      <c r="L262" s="22">
        <f t="shared" si="84"/>
        <v>28</v>
      </c>
      <c r="M262" s="22">
        <f t="shared" si="85"/>
        <v>39</v>
      </c>
      <c r="N262" s="22">
        <f t="shared" si="86"/>
        <v>15</v>
      </c>
      <c r="O262" s="22">
        <f t="shared" si="87"/>
        <v>39</v>
      </c>
      <c r="P262" s="23" t="str">
        <f t="shared" si="88"/>
        <v/>
      </c>
      <c r="Q262" s="23" t="str">
        <f t="shared" si="89"/>
        <v>一级,优</v>
      </c>
      <c r="R262" s="28">
        <f t="shared" si="78"/>
        <v>25.6410256410256</v>
      </c>
      <c r="S262" s="28">
        <f t="shared" si="76"/>
        <v>14.9077630666778</v>
      </c>
      <c r="T262" s="28">
        <f t="shared" si="77"/>
        <v>10.7332625743478</v>
      </c>
      <c r="U262" s="29" t="b">
        <f t="shared" si="79"/>
        <v>0</v>
      </c>
      <c r="V262" s="28">
        <f t="shared" si="73"/>
        <v>68.3333333333333</v>
      </c>
      <c r="W262" s="29">
        <f t="shared" si="74"/>
        <v>0</v>
      </c>
      <c r="X262" s="29" t="b">
        <f t="shared" si="80"/>
        <v>0</v>
      </c>
      <c r="Y262" s="28">
        <f t="shared" si="75"/>
        <v>37.5833333333333</v>
      </c>
    </row>
    <row r="263" s="1" customFormat="1" spans="1:25">
      <c r="A263" s="14" t="s">
        <v>42</v>
      </c>
      <c r="B263" s="15" t="s">
        <v>302</v>
      </c>
      <c r="C263" s="16">
        <v>6</v>
      </c>
      <c r="D263" s="16">
        <v>16</v>
      </c>
      <c r="E263" s="16">
        <v>0.4</v>
      </c>
      <c r="F263" s="16">
        <v>76</v>
      </c>
      <c r="G263" s="16">
        <v>59</v>
      </c>
      <c r="H263" s="16">
        <v>13</v>
      </c>
      <c r="I263" s="22">
        <f t="shared" si="81"/>
        <v>2</v>
      </c>
      <c r="J263" s="22">
        <f t="shared" si="82"/>
        <v>8</v>
      </c>
      <c r="K263" s="22">
        <f t="shared" si="83"/>
        <v>4</v>
      </c>
      <c r="L263" s="22">
        <f t="shared" si="84"/>
        <v>24</v>
      </c>
      <c r="M263" s="22">
        <f t="shared" si="85"/>
        <v>55</v>
      </c>
      <c r="N263" s="22">
        <f t="shared" si="86"/>
        <v>19</v>
      </c>
      <c r="O263" s="22">
        <f t="shared" si="87"/>
        <v>55</v>
      </c>
      <c r="P263" s="23" t="str">
        <f t="shared" si="88"/>
        <v>PM10</v>
      </c>
      <c r="Q263" s="23" t="str">
        <f t="shared" si="89"/>
        <v>二级，良</v>
      </c>
      <c r="R263" s="28">
        <f t="shared" si="78"/>
        <v>22.0338983050847</v>
      </c>
      <c r="S263" s="28">
        <f t="shared" si="76"/>
        <v>14.5251353584687</v>
      </c>
      <c r="T263" s="28">
        <f t="shared" si="77"/>
        <v>7.50876294661605</v>
      </c>
      <c r="U263" s="29" t="b">
        <f t="shared" si="79"/>
        <v>0</v>
      </c>
      <c r="V263" s="28">
        <f t="shared" si="73"/>
        <v>67</v>
      </c>
      <c r="W263" s="29">
        <f t="shared" si="74"/>
        <v>0</v>
      </c>
      <c r="X263" s="29" t="b">
        <f t="shared" si="80"/>
        <v>0</v>
      </c>
      <c r="Y263" s="28">
        <f t="shared" si="75"/>
        <v>36.85</v>
      </c>
    </row>
    <row r="264" s="1" customFormat="1" spans="1:25">
      <c r="A264" s="14" t="s">
        <v>42</v>
      </c>
      <c r="B264" s="15" t="s">
        <v>303</v>
      </c>
      <c r="C264" s="16">
        <v>6</v>
      </c>
      <c r="D264" s="16">
        <v>18</v>
      </c>
      <c r="E264" s="16">
        <v>0.4</v>
      </c>
      <c r="F264" s="16">
        <v>65</v>
      </c>
      <c r="G264" s="16">
        <v>61</v>
      </c>
      <c r="H264" s="16">
        <v>17</v>
      </c>
      <c r="I264" s="22">
        <f t="shared" si="81"/>
        <v>2</v>
      </c>
      <c r="J264" s="22">
        <f t="shared" si="82"/>
        <v>9</v>
      </c>
      <c r="K264" s="22">
        <f t="shared" si="83"/>
        <v>4</v>
      </c>
      <c r="L264" s="22">
        <f t="shared" si="84"/>
        <v>21</v>
      </c>
      <c r="M264" s="22">
        <f t="shared" si="85"/>
        <v>56</v>
      </c>
      <c r="N264" s="22">
        <f t="shared" si="86"/>
        <v>25</v>
      </c>
      <c r="O264" s="22">
        <f t="shared" si="87"/>
        <v>56</v>
      </c>
      <c r="P264" s="23" t="str">
        <f t="shared" si="88"/>
        <v>PM10</v>
      </c>
      <c r="Q264" s="23" t="str">
        <f t="shared" si="89"/>
        <v>二级，良</v>
      </c>
      <c r="R264" s="28">
        <f t="shared" si="78"/>
        <v>27.8688524590164</v>
      </c>
      <c r="S264" s="28">
        <f t="shared" si="76"/>
        <v>14.2779602172258</v>
      </c>
      <c r="T264" s="28">
        <f t="shared" si="77"/>
        <v>13.5908922417906</v>
      </c>
      <c r="U264" s="29" t="b">
        <f t="shared" si="79"/>
        <v>0</v>
      </c>
      <c r="V264" s="28">
        <f t="shared" si="73"/>
        <v>70.6666666666667</v>
      </c>
      <c r="W264" s="29">
        <f t="shared" si="74"/>
        <v>0</v>
      </c>
      <c r="X264" s="29" t="b">
        <f t="shared" si="80"/>
        <v>0</v>
      </c>
      <c r="Y264" s="28">
        <f t="shared" si="75"/>
        <v>38.8666666666667</v>
      </c>
    </row>
    <row r="265" s="1" customFormat="1" spans="1:25">
      <c r="A265" s="14" t="s">
        <v>42</v>
      </c>
      <c r="B265" s="15" t="s">
        <v>304</v>
      </c>
      <c r="C265" s="16">
        <v>6</v>
      </c>
      <c r="D265" s="16">
        <v>10</v>
      </c>
      <c r="E265" s="16">
        <v>0.4</v>
      </c>
      <c r="F265" s="16">
        <v>71</v>
      </c>
      <c r="G265" s="16">
        <v>60</v>
      </c>
      <c r="H265" s="16">
        <v>13</v>
      </c>
      <c r="I265" s="22">
        <f t="shared" si="81"/>
        <v>2</v>
      </c>
      <c r="J265" s="22">
        <f t="shared" si="82"/>
        <v>5</v>
      </c>
      <c r="K265" s="22">
        <f t="shared" si="83"/>
        <v>4</v>
      </c>
      <c r="L265" s="22">
        <f t="shared" si="84"/>
        <v>23</v>
      </c>
      <c r="M265" s="22">
        <f t="shared" si="85"/>
        <v>55</v>
      </c>
      <c r="N265" s="22">
        <f t="shared" si="86"/>
        <v>19</v>
      </c>
      <c r="O265" s="22">
        <f t="shared" si="87"/>
        <v>55</v>
      </c>
      <c r="P265" s="23" t="str">
        <f t="shared" si="88"/>
        <v>PM10</v>
      </c>
      <c r="Q265" s="23" t="str">
        <f t="shared" si="89"/>
        <v>二级，良</v>
      </c>
      <c r="R265" s="28">
        <f t="shared" si="78"/>
        <v>21.6666666666667</v>
      </c>
      <c r="S265" s="28">
        <f t="shared" si="76"/>
        <v>13.7157492041951</v>
      </c>
      <c r="T265" s="28">
        <f t="shared" si="77"/>
        <v>7.9509174624716</v>
      </c>
      <c r="U265" s="29" t="b">
        <f t="shared" si="79"/>
        <v>0</v>
      </c>
      <c r="V265" s="28">
        <f t="shared" si="73"/>
        <v>82.3333333333333</v>
      </c>
      <c r="W265" s="29">
        <f t="shared" si="74"/>
        <v>0</v>
      </c>
      <c r="X265" s="29" t="b">
        <f t="shared" si="80"/>
        <v>0</v>
      </c>
      <c r="Y265" s="28">
        <f t="shared" si="75"/>
        <v>45.2833333333333</v>
      </c>
    </row>
    <row r="266" s="1" customFormat="1" spans="1:25">
      <c r="A266" s="14" t="s">
        <v>42</v>
      </c>
      <c r="B266" s="15" t="s">
        <v>305</v>
      </c>
      <c r="C266" s="16">
        <v>6</v>
      </c>
      <c r="D266" s="16">
        <v>7</v>
      </c>
      <c r="E266" s="16">
        <v>0.4</v>
      </c>
      <c r="F266" s="16">
        <v>74</v>
      </c>
      <c r="G266" s="16">
        <v>36</v>
      </c>
      <c r="H266" s="16">
        <v>13</v>
      </c>
      <c r="I266" s="22">
        <f t="shared" si="81"/>
        <v>2</v>
      </c>
      <c r="J266" s="22">
        <f t="shared" si="82"/>
        <v>4</v>
      </c>
      <c r="K266" s="22">
        <f t="shared" si="83"/>
        <v>4</v>
      </c>
      <c r="L266" s="22">
        <f t="shared" si="84"/>
        <v>24</v>
      </c>
      <c r="M266" s="22">
        <f t="shared" si="85"/>
        <v>36</v>
      </c>
      <c r="N266" s="22">
        <f t="shared" si="86"/>
        <v>19</v>
      </c>
      <c r="O266" s="22">
        <f t="shared" si="87"/>
        <v>36</v>
      </c>
      <c r="P266" s="23" t="str">
        <f t="shared" si="88"/>
        <v/>
      </c>
      <c r="Q266" s="23" t="str">
        <f t="shared" si="89"/>
        <v>一级,优</v>
      </c>
      <c r="R266" s="28">
        <f t="shared" si="78"/>
        <v>36.1111111111111</v>
      </c>
      <c r="S266" s="28">
        <f t="shared" si="76"/>
        <v>13.2485774870233</v>
      </c>
      <c r="T266" s="28">
        <f t="shared" si="77"/>
        <v>22.8625336240878</v>
      </c>
      <c r="U266" s="29" t="b">
        <f t="shared" si="79"/>
        <v>0</v>
      </c>
      <c r="V266" s="28">
        <f t="shared" ref="V266:V329" si="90">AVERAGE(G260:G265)*2</f>
        <v>91.3333333333333</v>
      </c>
      <c r="W266" s="29">
        <f t="shared" ref="W266:W329" si="91">IF(V266="","",IF(G266&gt;=V266,1,0))</f>
        <v>0</v>
      </c>
      <c r="X266" s="29" t="b">
        <f t="shared" si="80"/>
        <v>0</v>
      </c>
      <c r="Y266" s="28">
        <f t="shared" ref="Y266:Y329" si="92">AVERAGE(G260:G265)*10%+AVERAGE(G260:G265)</f>
        <v>50.2333333333333</v>
      </c>
    </row>
    <row r="267" s="1" customFormat="1" spans="1:25">
      <c r="A267" s="14" t="s">
        <v>42</v>
      </c>
      <c r="B267" s="15" t="s">
        <v>306</v>
      </c>
      <c r="C267" s="16">
        <v>6</v>
      </c>
      <c r="D267" s="16">
        <v>6</v>
      </c>
      <c r="E267" s="16">
        <v>0.4</v>
      </c>
      <c r="F267" s="16">
        <v>75</v>
      </c>
      <c r="G267" s="16">
        <v>39</v>
      </c>
      <c r="H267" s="16">
        <v>13</v>
      </c>
      <c r="I267" s="22">
        <f t="shared" si="81"/>
        <v>2</v>
      </c>
      <c r="J267" s="22">
        <f t="shared" si="82"/>
        <v>3</v>
      </c>
      <c r="K267" s="22">
        <f t="shared" si="83"/>
        <v>4</v>
      </c>
      <c r="L267" s="22">
        <f t="shared" si="84"/>
        <v>24</v>
      </c>
      <c r="M267" s="22">
        <f t="shared" si="85"/>
        <v>39</v>
      </c>
      <c r="N267" s="22">
        <f t="shared" si="86"/>
        <v>19</v>
      </c>
      <c r="O267" s="22">
        <f t="shared" si="87"/>
        <v>39</v>
      </c>
      <c r="P267" s="23" t="str">
        <f t="shared" si="88"/>
        <v/>
      </c>
      <c r="Q267" s="23" t="str">
        <f t="shared" si="89"/>
        <v>一级,优</v>
      </c>
      <c r="R267" s="28">
        <f t="shared" si="78"/>
        <v>33.3333333333333</v>
      </c>
      <c r="S267" s="28">
        <f t="shared" ref="S267:S330" si="93">AVERAGE(R261:R266)*0.5</f>
        <v>13.7887009438135</v>
      </c>
      <c r="T267" s="28">
        <f t="shared" ref="T267:T330" si="94">R267-S267</f>
        <v>19.5446323895199</v>
      </c>
      <c r="U267" s="29" t="b">
        <f t="shared" si="79"/>
        <v>0</v>
      </c>
      <c r="V267" s="28">
        <f t="shared" si="90"/>
        <v>94.3333333333333</v>
      </c>
      <c r="W267" s="29">
        <f t="shared" si="91"/>
        <v>0</v>
      </c>
      <c r="X267" s="29" t="b">
        <f t="shared" si="80"/>
        <v>0</v>
      </c>
      <c r="Y267" s="28">
        <f t="shared" si="92"/>
        <v>51.8833333333333</v>
      </c>
    </row>
    <row r="268" s="1" customFormat="1" spans="1:25">
      <c r="A268" s="14" t="s">
        <v>42</v>
      </c>
      <c r="B268" s="15" t="s">
        <v>307</v>
      </c>
      <c r="C268" s="16">
        <v>6</v>
      </c>
      <c r="D268" s="16">
        <v>7</v>
      </c>
      <c r="E268" s="16">
        <v>0.4</v>
      </c>
      <c r="F268" s="16">
        <v>73</v>
      </c>
      <c r="G268" s="16">
        <v>31</v>
      </c>
      <c r="H268" s="16">
        <v>13</v>
      </c>
      <c r="I268" s="22">
        <f t="shared" si="81"/>
        <v>2</v>
      </c>
      <c r="J268" s="22">
        <f t="shared" si="82"/>
        <v>4</v>
      </c>
      <c r="K268" s="22">
        <f t="shared" si="83"/>
        <v>4</v>
      </c>
      <c r="L268" s="22">
        <f t="shared" si="84"/>
        <v>23</v>
      </c>
      <c r="M268" s="22">
        <f t="shared" si="85"/>
        <v>31</v>
      </c>
      <c r="N268" s="22">
        <f t="shared" si="86"/>
        <v>19</v>
      </c>
      <c r="O268" s="22">
        <f t="shared" si="87"/>
        <v>31</v>
      </c>
      <c r="P268" s="23" t="str">
        <f t="shared" si="88"/>
        <v/>
      </c>
      <c r="Q268" s="23" t="str">
        <f t="shared" si="89"/>
        <v>一级,优</v>
      </c>
      <c r="R268" s="28">
        <f t="shared" si="78"/>
        <v>41.9354838709677</v>
      </c>
      <c r="S268" s="28">
        <f t="shared" si="93"/>
        <v>13.8879072930198</v>
      </c>
      <c r="T268" s="28">
        <f t="shared" si="94"/>
        <v>28.0475765779479</v>
      </c>
      <c r="U268" s="29" t="b">
        <f t="shared" si="79"/>
        <v>0</v>
      </c>
      <c r="V268" s="28">
        <f t="shared" si="90"/>
        <v>98</v>
      </c>
      <c r="W268" s="29">
        <f t="shared" si="91"/>
        <v>0</v>
      </c>
      <c r="X268" s="29" t="b">
        <f t="shared" si="80"/>
        <v>0</v>
      </c>
      <c r="Y268" s="28">
        <f t="shared" si="92"/>
        <v>53.9</v>
      </c>
    </row>
    <row r="269" s="1" customFormat="1" spans="1:25">
      <c r="A269" s="14" t="s">
        <v>42</v>
      </c>
      <c r="B269" s="15" t="s">
        <v>308</v>
      </c>
      <c r="C269" s="16">
        <v>6</v>
      </c>
      <c r="D269" s="16">
        <v>6</v>
      </c>
      <c r="E269" s="16">
        <v>0.4</v>
      </c>
      <c r="F269" s="16">
        <v>71</v>
      </c>
      <c r="G269" s="16">
        <v>17</v>
      </c>
      <c r="H269" s="16">
        <v>14</v>
      </c>
      <c r="I269" s="22">
        <f t="shared" si="81"/>
        <v>2</v>
      </c>
      <c r="J269" s="22">
        <f t="shared" si="82"/>
        <v>3</v>
      </c>
      <c r="K269" s="22">
        <f t="shared" si="83"/>
        <v>4</v>
      </c>
      <c r="L269" s="22">
        <f t="shared" si="84"/>
        <v>23</v>
      </c>
      <c r="M269" s="22">
        <f t="shared" si="85"/>
        <v>17</v>
      </c>
      <c r="N269" s="22">
        <f t="shared" si="86"/>
        <v>20</v>
      </c>
      <c r="O269" s="22">
        <f t="shared" si="87"/>
        <v>23</v>
      </c>
      <c r="P269" s="23" t="str">
        <f t="shared" si="88"/>
        <v/>
      </c>
      <c r="Q269" s="23" t="str">
        <f t="shared" si="89"/>
        <v>一级,优</v>
      </c>
      <c r="R269" s="28">
        <f t="shared" si="78"/>
        <v>82.3529411764706</v>
      </c>
      <c r="S269" s="28">
        <f t="shared" si="93"/>
        <v>15.2457788121817</v>
      </c>
      <c r="T269" s="28">
        <f t="shared" si="94"/>
        <v>67.1071623642889</v>
      </c>
      <c r="U269" s="29" t="b">
        <f t="shared" si="79"/>
        <v>0</v>
      </c>
      <c r="V269" s="28">
        <f t="shared" si="90"/>
        <v>95.3333333333333</v>
      </c>
      <c r="W269" s="29">
        <f t="shared" si="91"/>
        <v>0</v>
      </c>
      <c r="X269" s="29" t="b">
        <f t="shared" si="80"/>
        <v>0</v>
      </c>
      <c r="Y269" s="28">
        <f t="shared" si="92"/>
        <v>52.4333333333333</v>
      </c>
    </row>
    <row r="270" s="1" customFormat="1" spans="1:25">
      <c r="A270" s="14" t="s">
        <v>42</v>
      </c>
      <c r="B270" s="15" t="s">
        <v>309</v>
      </c>
      <c r="C270" s="16">
        <v>6</v>
      </c>
      <c r="D270" s="16">
        <v>5</v>
      </c>
      <c r="E270" s="16">
        <v>0.4</v>
      </c>
      <c r="F270" s="16">
        <v>74</v>
      </c>
      <c r="G270" s="16">
        <v>26</v>
      </c>
      <c r="H270" s="16">
        <v>14</v>
      </c>
      <c r="I270" s="22">
        <f t="shared" si="81"/>
        <v>2</v>
      </c>
      <c r="J270" s="22">
        <f t="shared" si="82"/>
        <v>3</v>
      </c>
      <c r="K270" s="22">
        <f t="shared" si="83"/>
        <v>4</v>
      </c>
      <c r="L270" s="22">
        <f t="shared" si="84"/>
        <v>24</v>
      </c>
      <c r="M270" s="22">
        <f t="shared" si="85"/>
        <v>26</v>
      </c>
      <c r="N270" s="22">
        <f t="shared" si="86"/>
        <v>20</v>
      </c>
      <c r="O270" s="22">
        <f t="shared" si="87"/>
        <v>26</v>
      </c>
      <c r="P270" s="23" t="str">
        <f t="shared" si="88"/>
        <v/>
      </c>
      <c r="Q270" s="23" t="str">
        <f t="shared" si="89"/>
        <v>一级,优</v>
      </c>
      <c r="R270" s="28">
        <f t="shared" si="78"/>
        <v>53.8461538461538</v>
      </c>
      <c r="S270" s="28">
        <f t="shared" si="93"/>
        <v>20.2723657181305</v>
      </c>
      <c r="T270" s="28">
        <f t="shared" si="94"/>
        <v>33.5737881280234</v>
      </c>
      <c r="U270" s="29" t="b">
        <f t="shared" si="79"/>
        <v>0</v>
      </c>
      <c r="V270" s="28">
        <f t="shared" si="90"/>
        <v>81.3333333333333</v>
      </c>
      <c r="W270" s="29">
        <f t="shared" si="91"/>
        <v>0</v>
      </c>
      <c r="X270" s="29" t="b">
        <f t="shared" si="80"/>
        <v>0</v>
      </c>
      <c r="Y270" s="28">
        <f t="shared" si="92"/>
        <v>44.7333333333333</v>
      </c>
    </row>
    <row r="271" s="1" customFormat="1" spans="1:25">
      <c r="A271" s="14" t="s">
        <v>42</v>
      </c>
      <c r="B271" s="15" t="s">
        <v>310</v>
      </c>
      <c r="C271" s="16">
        <v>6</v>
      </c>
      <c r="D271" s="16">
        <v>5</v>
      </c>
      <c r="E271" s="16">
        <v>0.4</v>
      </c>
      <c r="F271" s="16">
        <v>73</v>
      </c>
      <c r="G271" s="16">
        <v>34</v>
      </c>
      <c r="H271" s="16">
        <v>15</v>
      </c>
      <c r="I271" s="22">
        <f t="shared" si="81"/>
        <v>2</v>
      </c>
      <c r="J271" s="22">
        <f t="shared" si="82"/>
        <v>3</v>
      </c>
      <c r="K271" s="22">
        <f t="shared" si="83"/>
        <v>4</v>
      </c>
      <c r="L271" s="22">
        <f t="shared" si="84"/>
        <v>23</v>
      </c>
      <c r="M271" s="22">
        <f t="shared" si="85"/>
        <v>34</v>
      </c>
      <c r="N271" s="22">
        <f t="shared" si="86"/>
        <v>22</v>
      </c>
      <c r="O271" s="22">
        <f t="shared" si="87"/>
        <v>34</v>
      </c>
      <c r="P271" s="23" t="str">
        <f t="shared" si="88"/>
        <v/>
      </c>
      <c r="Q271" s="23" t="str">
        <f t="shared" si="89"/>
        <v>一级,优</v>
      </c>
      <c r="R271" s="28">
        <f t="shared" si="78"/>
        <v>44.1176470588235</v>
      </c>
      <c r="S271" s="28">
        <f t="shared" si="93"/>
        <v>22.4371408337253</v>
      </c>
      <c r="T271" s="28">
        <f t="shared" si="94"/>
        <v>21.6805062250983</v>
      </c>
      <c r="U271" s="29" t="b">
        <f t="shared" si="79"/>
        <v>0</v>
      </c>
      <c r="V271" s="28">
        <f t="shared" si="90"/>
        <v>69.6666666666667</v>
      </c>
      <c r="W271" s="29">
        <f t="shared" si="91"/>
        <v>0</v>
      </c>
      <c r="X271" s="29" t="b">
        <f t="shared" si="80"/>
        <v>0</v>
      </c>
      <c r="Y271" s="28">
        <f t="shared" si="92"/>
        <v>38.3166666666667</v>
      </c>
    </row>
    <row r="272" s="1" customFormat="1" spans="1:25">
      <c r="A272" s="14" t="s">
        <v>42</v>
      </c>
      <c r="B272" s="15" t="s">
        <v>311</v>
      </c>
      <c r="C272" s="16">
        <v>6</v>
      </c>
      <c r="D272" s="16">
        <v>5</v>
      </c>
      <c r="E272" s="16">
        <v>0.4</v>
      </c>
      <c r="F272" s="16">
        <v>74</v>
      </c>
      <c r="G272" s="16">
        <v>25</v>
      </c>
      <c r="H272" s="16">
        <v>14</v>
      </c>
      <c r="I272" s="22">
        <f t="shared" si="81"/>
        <v>2</v>
      </c>
      <c r="J272" s="22">
        <f t="shared" si="82"/>
        <v>3</v>
      </c>
      <c r="K272" s="22">
        <f t="shared" si="83"/>
        <v>4</v>
      </c>
      <c r="L272" s="22">
        <f t="shared" si="84"/>
        <v>24</v>
      </c>
      <c r="M272" s="22">
        <f t="shared" si="85"/>
        <v>25</v>
      </c>
      <c r="N272" s="22">
        <f t="shared" si="86"/>
        <v>20</v>
      </c>
      <c r="O272" s="22">
        <f t="shared" si="87"/>
        <v>25</v>
      </c>
      <c r="P272" s="23" t="str">
        <f t="shared" si="88"/>
        <v/>
      </c>
      <c r="Q272" s="23" t="str">
        <f t="shared" si="89"/>
        <v>一级,优</v>
      </c>
      <c r="R272" s="28">
        <f t="shared" si="78"/>
        <v>56</v>
      </c>
      <c r="S272" s="28">
        <f t="shared" si="93"/>
        <v>24.308055866405</v>
      </c>
      <c r="T272" s="28">
        <f t="shared" si="94"/>
        <v>31.691944133595</v>
      </c>
      <c r="U272" s="29" t="b">
        <f t="shared" si="79"/>
        <v>0</v>
      </c>
      <c r="V272" s="28">
        <f t="shared" si="90"/>
        <v>61</v>
      </c>
      <c r="W272" s="29">
        <f t="shared" si="91"/>
        <v>0</v>
      </c>
      <c r="X272" s="29" t="b">
        <f t="shared" si="80"/>
        <v>0</v>
      </c>
      <c r="Y272" s="28">
        <f t="shared" si="92"/>
        <v>33.55</v>
      </c>
    </row>
    <row r="273" s="1" customFormat="1" spans="1:25">
      <c r="A273" s="14" t="s">
        <v>42</v>
      </c>
      <c r="B273" s="15" t="s">
        <v>312</v>
      </c>
      <c r="C273" s="16">
        <v>6</v>
      </c>
      <c r="D273" s="16">
        <v>5</v>
      </c>
      <c r="E273" s="16">
        <v>0.4</v>
      </c>
      <c r="F273" s="16">
        <v>73</v>
      </c>
      <c r="G273" s="16">
        <v>25</v>
      </c>
      <c r="H273" s="16">
        <v>14</v>
      </c>
      <c r="I273" s="22">
        <f t="shared" si="81"/>
        <v>2</v>
      </c>
      <c r="J273" s="22">
        <f t="shared" si="82"/>
        <v>3</v>
      </c>
      <c r="K273" s="22">
        <f t="shared" si="83"/>
        <v>4</v>
      </c>
      <c r="L273" s="22">
        <f t="shared" si="84"/>
        <v>23</v>
      </c>
      <c r="M273" s="22">
        <f t="shared" si="85"/>
        <v>25</v>
      </c>
      <c r="N273" s="22">
        <f t="shared" si="86"/>
        <v>20</v>
      </c>
      <c r="O273" s="22">
        <f t="shared" si="87"/>
        <v>25</v>
      </c>
      <c r="P273" s="23" t="str">
        <f t="shared" si="88"/>
        <v/>
      </c>
      <c r="Q273" s="23" t="str">
        <f t="shared" si="89"/>
        <v>一级,优</v>
      </c>
      <c r="R273" s="28">
        <f t="shared" si="78"/>
        <v>56</v>
      </c>
      <c r="S273" s="28">
        <f t="shared" si="93"/>
        <v>25.9654632738124</v>
      </c>
      <c r="T273" s="28">
        <f t="shared" si="94"/>
        <v>30.0345367261876</v>
      </c>
      <c r="U273" s="29" t="b">
        <f t="shared" si="79"/>
        <v>0</v>
      </c>
      <c r="V273" s="28">
        <f t="shared" si="90"/>
        <v>57.3333333333333</v>
      </c>
      <c r="W273" s="29">
        <f t="shared" si="91"/>
        <v>0</v>
      </c>
      <c r="X273" s="29" t="b">
        <f t="shared" si="80"/>
        <v>0</v>
      </c>
      <c r="Y273" s="28">
        <f t="shared" si="92"/>
        <v>31.5333333333333</v>
      </c>
    </row>
    <row r="274" s="1" customFormat="1" spans="1:25">
      <c r="A274" s="14" t="s">
        <v>42</v>
      </c>
      <c r="B274" s="15" t="s">
        <v>313</v>
      </c>
      <c r="C274" s="16">
        <v>6</v>
      </c>
      <c r="D274" s="16">
        <v>5</v>
      </c>
      <c r="E274" s="16">
        <v>0.4</v>
      </c>
      <c r="F274" s="16">
        <v>69</v>
      </c>
      <c r="G274" s="16">
        <v>19</v>
      </c>
      <c r="H274" s="16">
        <v>14</v>
      </c>
      <c r="I274" s="22">
        <f t="shared" si="81"/>
        <v>2</v>
      </c>
      <c r="J274" s="22">
        <f t="shared" si="82"/>
        <v>3</v>
      </c>
      <c r="K274" s="22">
        <f t="shared" si="83"/>
        <v>4</v>
      </c>
      <c r="L274" s="22">
        <f t="shared" si="84"/>
        <v>22</v>
      </c>
      <c r="M274" s="22">
        <f t="shared" si="85"/>
        <v>19</v>
      </c>
      <c r="N274" s="22">
        <f t="shared" si="86"/>
        <v>20</v>
      </c>
      <c r="O274" s="22">
        <f t="shared" si="87"/>
        <v>22</v>
      </c>
      <c r="P274" s="23" t="str">
        <f t="shared" si="88"/>
        <v/>
      </c>
      <c r="Q274" s="23" t="str">
        <f t="shared" si="89"/>
        <v>一级,优</v>
      </c>
      <c r="R274" s="28">
        <f t="shared" si="78"/>
        <v>73.6842105263158</v>
      </c>
      <c r="S274" s="28">
        <f t="shared" si="93"/>
        <v>27.8543521627013</v>
      </c>
      <c r="T274" s="28">
        <f t="shared" si="94"/>
        <v>45.8298583636145</v>
      </c>
      <c r="U274" s="29" t="b">
        <f t="shared" si="79"/>
        <v>0</v>
      </c>
      <c r="V274" s="28">
        <f t="shared" si="90"/>
        <v>52.6666666666667</v>
      </c>
      <c r="W274" s="29">
        <f t="shared" si="91"/>
        <v>0</v>
      </c>
      <c r="X274" s="29" t="b">
        <f t="shared" si="80"/>
        <v>0</v>
      </c>
      <c r="Y274" s="28">
        <f t="shared" si="92"/>
        <v>28.9666666666667</v>
      </c>
    </row>
    <row r="275" s="1" customFormat="1" spans="1:25">
      <c r="A275" s="14" t="s">
        <v>42</v>
      </c>
      <c r="B275" s="15" t="s">
        <v>314</v>
      </c>
      <c r="C275" s="16">
        <v>6</v>
      </c>
      <c r="D275" s="16">
        <v>7</v>
      </c>
      <c r="E275" s="16">
        <v>0.4</v>
      </c>
      <c r="F275" s="16">
        <v>68</v>
      </c>
      <c r="G275" s="16">
        <v>22</v>
      </c>
      <c r="H275" s="16">
        <v>14</v>
      </c>
      <c r="I275" s="22">
        <f t="shared" si="81"/>
        <v>2</v>
      </c>
      <c r="J275" s="22">
        <f t="shared" si="82"/>
        <v>4</v>
      </c>
      <c r="K275" s="22">
        <f t="shared" si="83"/>
        <v>4</v>
      </c>
      <c r="L275" s="22">
        <f t="shared" si="84"/>
        <v>22</v>
      </c>
      <c r="M275" s="22">
        <f t="shared" si="85"/>
        <v>22</v>
      </c>
      <c r="N275" s="22">
        <f t="shared" si="86"/>
        <v>20</v>
      </c>
      <c r="O275" s="22">
        <f t="shared" si="87"/>
        <v>22</v>
      </c>
      <c r="P275" s="23" t="str">
        <f t="shared" si="88"/>
        <v/>
      </c>
      <c r="Q275" s="23" t="str">
        <f t="shared" si="89"/>
        <v>一级,优</v>
      </c>
      <c r="R275" s="28">
        <f t="shared" si="78"/>
        <v>63.6363636363636</v>
      </c>
      <c r="S275" s="28">
        <f t="shared" si="93"/>
        <v>30.5000793839803</v>
      </c>
      <c r="T275" s="28">
        <f t="shared" si="94"/>
        <v>33.1362842523833</v>
      </c>
      <c r="U275" s="29" t="b">
        <f t="shared" si="79"/>
        <v>0</v>
      </c>
      <c r="V275" s="28">
        <f t="shared" si="90"/>
        <v>48.6666666666667</v>
      </c>
      <c r="W275" s="29">
        <f t="shared" si="91"/>
        <v>0</v>
      </c>
      <c r="X275" s="29" t="b">
        <f t="shared" si="80"/>
        <v>0</v>
      </c>
      <c r="Y275" s="28">
        <f t="shared" si="92"/>
        <v>26.7666666666667</v>
      </c>
    </row>
    <row r="276" s="1" customFormat="1" spans="1:25">
      <c r="A276" s="14" t="s">
        <v>42</v>
      </c>
      <c r="B276" s="15" t="s">
        <v>315</v>
      </c>
      <c r="C276" s="16">
        <v>6</v>
      </c>
      <c r="D276" s="16">
        <v>15</v>
      </c>
      <c r="E276" s="16">
        <v>0.4</v>
      </c>
      <c r="F276" s="16">
        <v>57</v>
      </c>
      <c r="G276" s="16">
        <v>26</v>
      </c>
      <c r="H276" s="16">
        <v>13</v>
      </c>
      <c r="I276" s="22">
        <f t="shared" si="81"/>
        <v>2</v>
      </c>
      <c r="J276" s="22">
        <f t="shared" si="82"/>
        <v>8</v>
      </c>
      <c r="K276" s="22">
        <f t="shared" si="83"/>
        <v>4</v>
      </c>
      <c r="L276" s="22">
        <f t="shared" si="84"/>
        <v>18</v>
      </c>
      <c r="M276" s="22">
        <f t="shared" si="85"/>
        <v>26</v>
      </c>
      <c r="N276" s="22">
        <f t="shared" si="86"/>
        <v>19</v>
      </c>
      <c r="O276" s="22">
        <f t="shared" si="87"/>
        <v>26</v>
      </c>
      <c r="P276" s="23" t="str">
        <f t="shared" si="88"/>
        <v/>
      </c>
      <c r="Q276" s="23" t="str">
        <f t="shared" si="89"/>
        <v>一级,优</v>
      </c>
      <c r="R276" s="28">
        <f t="shared" si="78"/>
        <v>50</v>
      </c>
      <c r="S276" s="28">
        <f t="shared" si="93"/>
        <v>28.9403645889714</v>
      </c>
      <c r="T276" s="28">
        <f t="shared" si="94"/>
        <v>21.0596354110286</v>
      </c>
      <c r="U276" s="29" t="b">
        <f t="shared" si="79"/>
        <v>0</v>
      </c>
      <c r="V276" s="28">
        <f t="shared" si="90"/>
        <v>50.3333333333333</v>
      </c>
      <c r="W276" s="29">
        <f t="shared" si="91"/>
        <v>0</v>
      </c>
      <c r="X276" s="29" t="b">
        <f t="shared" si="80"/>
        <v>0</v>
      </c>
      <c r="Y276" s="28">
        <f t="shared" si="92"/>
        <v>27.6833333333333</v>
      </c>
    </row>
    <row r="277" s="1" customFormat="1" spans="1:25">
      <c r="A277" s="14" t="s">
        <v>42</v>
      </c>
      <c r="B277" s="15" t="s">
        <v>316</v>
      </c>
      <c r="C277" s="16">
        <v>6</v>
      </c>
      <c r="D277" s="16">
        <v>19</v>
      </c>
      <c r="E277" s="16">
        <v>0.4</v>
      </c>
      <c r="F277" s="16">
        <v>50</v>
      </c>
      <c r="G277" s="16">
        <v>35</v>
      </c>
      <c r="H277" s="16">
        <v>12</v>
      </c>
      <c r="I277" s="22">
        <f t="shared" si="81"/>
        <v>2</v>
      </c>
      <c r="J277" s="22">
        <f t="shared" si="82"/>
        <v>10</v>
      </c>
      <c r="K277" s="22">
        <f t="shared" si="83"/>
        <v>4</v>
      </c>
      <c r="L277" s="22">
        <f t="shared" si="84"/>
        <v>16</v>
      </c>
      <c r="M277" s="22">
        <f t="shared" si="85"/>
        <v>35</v>
      </c>
      <c r="N277" s="22">
        <f t="shared" si="86"/>
        <v>18</v>
      </c>
      <c r="O277" s="22">
        <f t="shared" si="87"/>
        <v>35</v>
      </c>
      <c r="P277" s="23" t="str">
        <f t="shared" si="88"/>
        <v/>
      </c>
      <c r="Q277" s="23" t="str">
        <f t="shared" si="89"/>
        <v>一级,优</v>
      </c>
      <c r="R277" s="28">
        <f t="shared" si="78"/>
        <v>34.2857142857143</v>
      </c>
      <c r="S277" s="28">
        <f t="shared" si="93"/>
        <v>28.6198517684586</v>
      </c>
      <c r="T277" s="28">
        <f t="shared" si="94"/>
        <v>5.66586251725571</v>
      </c>
      <c r="U277" s="29" t="b">
        <f t="shared" si="79"/>
        <v>0</v>
      </c>
      <c r="V277" s="28">
        <f t="shared" si="90"/>
        <v>50.3333333333333</v>
      </c>
      <c r="W277" s="29">
        <f t="shared" si="91"/>
        <v>0</v>
      </c>
      <c r="X277" s="29" t="b">
        <f t="shared" si="80"/>
        <v>0</v>
      </c>
      <c r="Y277" s="28">
        <f t="shared" si="92"/>
        <v>27.6833333333333</v>
      </c>
    </row>
    <row r="278" s="1" customFormat="1" spans="1:25">
      <c r="A278" s="14" t="s">
        <v>42</v>
      </c>
      <c r="B278" s="15" t="s">
        <v>317</v>
      </c>
      <c r="C278" s="16">
        <v>6</v>
      </c>
      <c r="D278" s="16">
        <v>7</v>
      </c>
      <c r="E278" s="16">
        <v>0.4</v>
      </c>
      <c r="F278" s="16">
        <v>68</v>
      </c>
      <c r="G278" s="16">
        <v>34</v>
      </c>
      <c r="H278" s="16">
        <v>11</v>
      </c>
      <c r="I278" s="22">
        <f t="shared" si="81"/>
        <v>2</v>
      </c>
      <c r="J278" s="22">
        <f t="shared" si="82"/>
        <v>4</v>
      </c>
      <c r="K278" s="22">
        <f t="shared" si="83"/>
        <v>4</v>
      </c>
      <c r="L278" s="22">
        <f t="shared" si="84"/>
        <v>22</v>
      </c>
      <c r="M278" s="22">
        <f t="shared" si="85"/>
        <v>34</v>
      </c>
      <c r="N278" s="22">
        <f t="shared" si="86"/>
        <v>16</v>
      </c>
      <c r="O278" s="22">
        <f t="shared" si="87"/>
        <v>34</v>
      </c>
      <c r="P278" s="23" t="str">
        <f t="shared" si="88"/>
        <v/>
      </c>
      <c r="Q278" s="23" t="str">
        <f t="shared" si="89"/>
        <v>一级,优</v>
      </c>
      <c r="R278" s="28">
        <f t="shared" si="78"/>
        <v>32.3529411764706</v>
      </c>
      <c r="S278" s="28">
        <f t="shared" si="93"/>
        <v>27.8005240373661</v>
      </c>
      <c r="T278" s="28">
        <f t="shared" si="94"/>
        <v>4.55241713910445</v>
      </c>
      <c r="U278" s="29" t="b">
        <f t="shared" si="79"/>
        <v>0</v>
      </c>
      <c r="V278" s="28">
        <f t="shared" si="90"/>
        <v>50.6666666666667</v>
      </c>
      <c r="W278" s="29">
        <f t="shared" si="91"/>
        <v>0</v>
      </c>
      <c r="X278" s="29" t="b">
        <f t="shared" si="80"/>
        <v>0</v>
      </c>
      <c r="Y278" s="28">
        <f t="shared" si="92"/>
        <v>27.8666666666667</v>
      </c>
    </row>
    <row r="279" s="1" customFormat="1" spans="1:25">
      <c r="A279" s="14" t="s">
        <v>42</v>
      </c>
      <c r="B279" s="15" t="s">
        <v>318</v>
      </c>
      <c r="C279" s="16">
        <v>6</v>
      </c>
      <c r="D279" s="16">
        <v>6</v>
      </c>
      <c r="E279" s="16">
        <v>0.4</v>
      </c>
      <c r="F279" s="16">
        <v>74</v>
      </c>
      <c r="G279" s="16">
        <v>30</v>
      </c>
      <c r="H279" s="16">
        <v>7</v>
      </c>
      <c r="I279" s="22">
        <f t="shared" si="81"/>
        <v>2</v>
      </c>
      <c r="J279" s="22">
        <f t="shared" si="82"/>
        <v>3</v>
      </c>
      <c r="K279" s="22">
        <f t="shared" si="83"/>
        <v>4</v>
      </c>
      <c r="L279" s="22">
        <f t="shared" si="84"/>
        <v>24</v>
      </c>
      <c r="M279" s="22">
        <f t="shared" si="85"/>
        <v>30</v>
      </c>
      <c r="N279" s="22">
        <f t="shared" si="86"/>
        <v>10</v>
      </c>
      <c r="O279" s="22">
        <f t="shared" si="87"/>
        <v>30</v>
      </c>
      <c r="P279" s="23" t="str">
        <f t="shared" si="88"/>
        <v/>
      </c>
      <c r="Q279" s="23" t="str">
        <f t="shared" si="89"/>
        <v>一级,优</v>
      </c>
      <c r="R279" s="28">
        <f t="shared" si="78"/>
        <v>23.3333333333333</v>
      </c>
      <c r="S279" s="28">
        <f t="shared" si="93"/>
        <v>25.829935802072</v>
      </c>
      <c r="T279" s="28">
        <f t="shared" si="94"/>
        <v>-2.49660246873869</v>
      </c>
      <c r="U279" s="29" t="b">
        <f t="shared" si="79"/>
        <v>0</v>
      </c>
      <c r="V279" s="28">
        <f t="shared" si="90"/>
        <v>53.6666666666667</v>
      </c>
      <c r="W279" s="29">
        <f t="shared" si="91"/>
        <v>0</v>
      </c>
      <c r="X279" s="29" t="b">
        <f t="shared" si="80"/>
        <v>0</v>
      </c>
      <c r="Y279" s="28">
        <f t="shared" si="92"/>
        <v>29.5166666666667</v>
      </c>
    </row>
    <row r="280" s="1" customFormat="1" spans="1:25">
      <c r="A280" s="14" t="s">
        <v>42</v>
      </c>
      <c r="B280" s="15" t="s">
        <v>319</v>
      </c>
      <c r="C280" s="16">
        <v>6</v>
      </c>
      <c r="D280" s="16">
        <v>6</v>
      </c>
      <c r="E280" s="16">
        <v>0.5</v>
      </c>
      <c r="F280" s="16">
        <v>75</v>
      </c>
      <c r="G280" s="16">
        <v>32</v>
      </c>
      <c r="H280" s="16">
        <v>6</v>
      </c>
      <c r="I280" s="22">
        <f t="shared" si="81"/>
        <v>2</v>
      </c>
      <c r="J280" s="22">
        <f t="shared" si="82"/>
        <v>3</v>
      </c>
      <c r="K280" s="22">
        <f t="shared" si="83"/>
        <v>5</v>
      </c>
      <c r="L280" s="22">
        <f t="shared" si="84"/>
        <v>24</v>
      </c>
      <c r="M280" s="22">
        <f t="shared" si="85"/>
        <v>32</v>
      </c>
      <c r="N280" s="22">
        <f t="shared" si="86"/>
        <v>9</v>
      </c>
      <c r="O280" s="22">
        <f t="shared" si="87"/>
        <v>32</v>
      </c>
      <c r="P280" s="23" t="str">
        <f t="shared" si="88"/>
        <v/>
      </c>
      <c r="Q280" s="23" t="str">
        <f t="shared" si="89"/>
        <v>一级,优</v>
      </c>
      <c r="R280" s="28">
        <f t="shared" si="78"/>
        <v>18.75</v>
      </c>
      <c r="S280" s="28">
        <f t="shared" si="93"/>
        <v>23.1077135798498</v>
      </c>
      <c r="T280" s="28">
        <f t="shared" si="94"/>
        <v>-4.3577135798498</v>
      </c>
      <c r="U280" s="29" t="b">
        <f t="shared" si="79"/>
        <v>0</v>
      </c>
      <c r="V280" s="28">
        <f t="shared" si="90"/>
        <v>55.3333333333333</v>
      </c>
      <c r="W280" s="29">
        <f t="shared" si="91"/>
        <v>0</v>
      </c>
      <c r="X280" s="29" t="b">
        <f t="shared" si="80"/>
        <v>0</v>
      </c>
      <c r="Y280" s="28">
        <f t="shared" si="92"/>
        <v>30.4333333333333</v>
      </c>
    </row>
    <row r="281" s="1" customFormat="1" spans="1:25">
      <c r="A281" s="14" t="s">
        <v>42</v>
      </c>
      <c r="B281" s="15" t="s">
        <v>320</v>
      </c>
      <c r="C281" s="16">
        <v>6</v>
      </c>
      <c r="D281" s="16">
        <v>5</v>
      </c>
      <c r="E281" s="16">
        <v>0.5</v>
      </c>
      <c r="F281" s="16">
        <v>74</v>
      </c>
      <c r="G281" s="16">
        <v>26</v>
      </c>
      <c r="H281" s="16">
        <v>6</v>
      </c>
      <c r="I281" s="22">
        <f t="shared" si="81"/>
        <v>2</v>
      </c>
      <c r="J281" s="22">
        <f t="shared" si="82"/>
        <v>3</v>
      </c>
      <c r="K281" s="22">
        <f t="shared" si="83"/>
        <v>5</v>
      </c>
      <c r="L281" s="22">
        <f t="shared" si="84"/>
        <v>24</v>
      </c>
      <c r="M281" s="22">
        <f t="shared" si="85"/>
        <v>26</v>
      </c>
      <c r="N281" s="22">
        <f t="shared" si="86"/>
        <v>9</v>
      </c>
      <c r="O281" s="22">
        <f t="shared" si="87"/>
        <v>26</v>
      </c>
      <c r="P281" s="23" t="str">
        <f t="shared" si="88"/>
        <v/>
      </c>
      <c r="Q281" s="23" t="str">
        <f t="shared" si="89"/>
        <v>一级,优</v>
      </c>
      <c r="R281" s="28">
        <f t="shared" si="78"/>
        <v>23.0769230769231</v>
      </c>
      <c r="S281" s="28">
        <f t="shared" si="93"/>
        <v>18.5298627026568</v>
      </c>
      <c r="T281" s="28">
        <f t="shared" si="94"/>
        <v>4.54706037426626</v>
      </c>
      <c r="U281" s="29" t="b">
        <f t="shared" si="79"/>
        <v>0</v>
      </c>
      <c r="V281" s="28">
        <f t="shared" si="90"/>
        <v>59.6666666666667</v>
      </c>
      <c r="W281" s="29">
        <f t="shared" si="91"/>
        <v>0</v>
      </c>
      <c r="X281" s="29" t="b">
        <f t="shared" si="80"/>
        <v>0</v>
      </c>
      <c r="Y281" s="28">
        <f t="shared" si="92"/>
        <v>32.8166666666667</v>
      </c>
    </row>
    <row r="282" s="1" customFormat="1" spans="1:25">
      <c r="A282" s="14" t="s">
        <v>42</v>
      </c>
      <c r="B282" s="15" t="s">
        <v>321</v>
      </c>
      <c r="C282" s="16">
        <v>6</v>
      </c>
      <c r="D282" s="16">
        <v>5</v>
      </c>
      <c r="E282" s="16">
        <v>0.5</v>
      </c>
      <c r="F282" s="16">
        <v>73</v>
      </c>
      <c r="G282" s="16">
        <v>17</v>
      </c>
      <c r="H282" s="16">
        <v>7</v>
      </c>
      <c r="I282" s="22">
        <f t="shared" si="81"/>
        <v>2</v>
      </c>
      <c r="J282" s="22">
        <f t="shared" si="82"/>
        <v>3</v>
      </c>
      <c r="K282" s="22">
        <f t="shared" si="83"/>
        <v>5</v>
      </c>
      <c r="L282" s="22">
        <f t="shared" si="84"/>
        <v>23</v>
      </c>
      <c r="M282" s="22">
        <f t="shared" si="85"/>
        <v>17</v>
      </c>
      <c r="N282" s="22">
        <f t="shared" si="86"/>
        <v>10</v>
      </c>
      <c r="O282" s="22">
        <f t="shared" si="87"/>
        <v>23</v>
      </c>
      <c r="P282" s="23" t="str">
        <f t="shared" si="88"/>
        <v/>
      </c>
      <c r="Q282" s="23" t="str">
        <f t="shared" si="89"/>
        <v>一级,优</v>
      </c>
      <c r="R282" s="28">
        <f t="shared" si="78"/>
        <v>41.1764705882353</v>
      </c>
      <c r="S282" s="28">
        <f t="shared" si="93"/>
        <v>15.1499093227034</v>
      </c>
      <c r="T282" s="28">
        <f t="shared" si="94"/>
        <v>26.0265612655319</v>
      </c>
      <c r="U282" s="29" t="b">
        <f t="shared" si="79"/>
        <v>0</v>
      </c>
      <c r="V282" s="28">
        <f t="shared" si="90"/>
        <v>61</v>
      </c>
      <c r="W282" s="29">
        <f t="shared" si="91"/>
        <v>0</v>
      </c>
      <c r="X282" s="29" t="b">
        <f t="shared" si="80"/>
        <v>0</v>
      </c>
      <c r="Y282" s="28">
        <f t="shared" si="92"/>
        <v>33.55</v>
      </c>
    </row>
    <row r="283" s="1" customFormat="1" spans="1:25">
      <c r="A283" s="14" t="s">
        <v>42</v>
      </c>
      <c r="B283" s="15" t="s">
        <v>322</v>
      </c>
      <c r="C283" s="16">
        <v>6</v>
      </c>
      <c r="D283" s="16">
        <v>7</v>
      </c>
      <c r="E283" s="16">
        <v>0.5</v>
      </c>
      <c r="F283" s="16">
        <v>71</v>
      </c>
      <c r="G283" s="16">
        <v>18</v>
      </c>
      <c r="H283" s="16">
        <v>7</v>
      </c>
      <c r="I283" s="22">
        <f t="shared" si="81"/>
        <v>2</v>
      </c>
      <c r="J283" s="22">
        <f t="shared" si="82"/>
        <v>4</v>
      </c>
      <c r="K283" s="22">
        <f t="shared" si="83"/>
        <v>5</v>
      </c>
      <c r="L283" s="22">
        <f t="shared" si="84"/>
        <v>23</v>
      </c>
      <c r="M283" s="22">
        <f t="shared" si="85"/>
        <v>18</v>
      </c>
      <c r="N283" s="22">
        <f t="shared" si="86"/>
        <v>10</v>
      </c>
      <c r="O283" s="22">
        <f t="shared" si="87"/>
        <v>23</v>
      </c>
      <c r="P283" s="23" t="str">
        <f t="shared" si="88"/>
        <v/>
      </c>
      <c r="Q283" s="23" t="str">
        <f t="shared" si="89"/>
        <v>一级,优</v>
      </c>
      <c r="R283" s="28">
        <f t="shared" si="78"/>
        <v>38.8888888888889</v>
      </c>
      <c r="S283" s="28">
        <f t="shared" si="93"/>
        <v>14.4146152050564</v>
      </c>
      <c r="T283" s="28">
        <f t="shared" si="94"/>
        <v>24.4742736838325</v>
      </c>
      <c r="U283" s="29" t="b">
        <f t="shared" si="79"/>
        <v>0</v>
      </c>
      <c r="V283" s="28">
        <f t="shared" si="90"/>
        <v>58</v>
      </c>
      <c r="W283" s="29">
        <f t="shared" si="91"/>
        <v>0</v>
      </c>
      <c r="X283" s="29" t="b">
        <f t="shared" si="80"/>
        <v>0</v>
      </c>
      <c r="Y283" s="28">
        <f t="shared" si="92"/>
        <v>31.9</v>
      </c>
    </row>
    <row r="284" s="1" customFormat="1" spans="1:25">
      <c r="A284" s="14" t="s">
        <v>42</v>
      </c>
      <c r="B284" s="15" t="s">
        <v>323</v>
      </c>
      <c r="C284" s="16">
        <v>6</v>
      </c>
      <c r="D284" s="16">
        <v>8</v>
      </c>
      <c r="E284" s="16">
        <v>0.5</v>
      </c>
      <c r="F284" s="16">
        <v>71</v>
      </c>
      <c r="G284" s="16">
        <v>36</v>
      </c>
      <c r="H284" s="16">
        <v>8</v>
      </c>
      <c r="I284" s="22">
        <f t="shared" si="81"/>
        <v>2</v>
      </c>
      <c r="J284" s="22">
        <f t="shared" si="82"/>
        <v>4</v>
      </c>
      <c r="K284" s="22">
        <f t="shared" si="83"/>
        <v>5</v>
      </c>
      <c r="L284" s="22">
        <f t="shared" si="84"/>
        <v>23</v>
      </c>
      <c r="M284" s="22">
        <f t="shared" si="85"/>
        <v>36</v>
      </c>
      <c r="N284" s="22">
        <f t="shared" si="86"/>
        <v>12</v>
      </c>
      <c r="O284" s="22">
        <f t="shared" si="87"/>
        <v>36</v>
      </c>
      <c r="P284" s="23" t="str">
        <f t="shared" si="88"/>
        <v/>
      </c>
      <c r="Q284" s="23" t="str">
        <f t="shared" si="89"/>
        <v>一级,优</v>
      </c>
      <c r="R284" s="28">
        <f t="shared" si="78"/>
        <v>22.2222222222222</v>
      </c>
      <c r="S284" s="28">
        <f t="shared" si="93"/>
        <v>14.7982130886543</v>
      </c>
      <c r="T284" s="28">
        <f t="shared" si="94"/>
        <v>7.42400913356796</v>
      </c>
      <c r="U284" s="29" t="b">
        <f t="shared" si="79"/>
        <v>0</v>
      </c>
      <c r="V284" s="28">
        <f t="shared" si="90"/>
        <v>52.3333333333333</v>
      </c>
      <c r="W284" s="29">
        <f t="shared" si="91"/>
        <v>0</v>
      </c>
      <c r="X284" s="29" t="b">
        <f t="shared" si="80"/>
        <v>0</v>
      </c>
      <c r="Y284" s="28">
        <f t="shared" si="92"/>
        <v>28.7833333333333</v>
      </c>
    </row>
    <row r="285" s="1" customFormat="1" spans="1:25">
      <c r="A285" s="14" t="s">
        <v>42</v>
      </c>
      <c r="B285" s="15" t="s">
        <v>324</v>
      </c>
      <c r="C285" s="16">
        <v>6</v>
      </c>
      <c r="D285" s="16">
        <v>9</v>
      </c>
      <c r="E285" s="16">
        <v>0.5</v>
      </c>
      <c r="F285" s="16">
        <v>68</v>
      </c>
      <c r="G285" s="16">
        <v>35</v>
      </c>
      <c r="H285" s="16">
        <v>8</v>
      </c>
      <c r="I285" s="22">
        <f t="shared" si="81"/>
        <v>2</v>
      </c>
      <c r="J285" s="22">
        <f t="shared" si="82"/>
        <v>5</v>
      </c>
      <c r="K285" s="22">
        <f t="shared" si="83"/>
        <v>5</v>
      </c>
      <c r="L285" s="22">
        <f t="shared" si="84"/>
        <v>22</v>
      </c>
      <c r="M285" s="22">
        <f t="shared" si="85"/>
        <v>35</v>
      </c>
      <c r="N285" s="22">
        <f t="shared" si="86"/>
        <v>12</v>
      </c>
      <c r="O285" s="22">
        <f t="shared" si="87"/>
        <v>35</v>
      </c>
      <c r="P285" s="23" t="str">
        <f t="shared" si="88"/>
        <v/>
      </c>
      <c r="Q285" s="23" t="str">
        <f t="shared" si="89"/>
        <v>一级,优</v>
      </c>
      <c r="R285" s="28">
        <f t="shared" si="78"/>
        <v>22.8571428571429</v>
      </c>
      <c r="S285" s="28">
        <f t="shared" si="93"/>
        <v>13.9539865091336</v>
      </c>
      <c r="T285" s="28">
        <f t="shared" si="94"/>
        <v>8.90315634800929</v>
      </c>
      <c r="U285" s="29" t="b">
        <f t="shared" si="79"/>
        <v>0</v>
      </c>
      <c r="V285" s="28">
        <f t="shared" si="90"/>
        <v>53</v>
      </c>
      <c r="W285" s="29">
        <f t="shared" si="91"/>
        <v>0</v>
      </c>
      <c r="X285" s="29" t="b">
        <f t="shared" si="80"/>
        <v>0</v>
      </c>
      <c r="Y285" s="28">
        <f t="shared" si="92"/>
        <v>29.15</v>
      </c>
    </row>
    <row r="286" s="1" customFormat="1" spans="1:25">
      <c r="A286" s="14" t="s">
        <v>42</v>
      </c>
      <c r="B286" s="15" t="s">
        <v>325</v>
      </c>
      <c r="C286" s="16">
        <v>6</v>
      </c>
      <c r="D286" s="16">
        <v>13</v>
      </c>
      <c r="E286" s="16">
        <v>0.5</v>
      </c>
      <c r="F286" s="16">
        <v>65</v>
      </c>
      <c r="G286" s="16">
        <v>51</v>
      </c>
      <c r="H286" s="16">
        <v>9</v>
      </c>
      <c r="I286" s="22">
        <f t="shared" si="81"/>
        <v>2</v>
      </c>
      <c r="J286" s="22">
        <f t="shared" si="82"/>
        <v>7</v>
      </c>
      <c r="K286" s="22">
        <f t="shared" si="83"/>
        <v>5</v>
      </c>
      <c r="L286" s="22">
        <f t="shared" si="84"/>
        <v>21</v>
      </c>
      <c r="M286" s="22">
        <f t="shared" si="85"/>
        <v>51</v>
      </c>
      <c r="N286" s="22">
        <f t="shared" si="86"/>
        <v>13</v>
      </c>
      <c r="O286" s="22">
        <f t="shared" si="87"/>
        <v>51</v>
      </c>
      <c r="P286" s="23" t="str">
        <f t="shared" si="88"/>
        <v>PM10</v>
      </c>
      <c r="Q286" s="23" t="str">
        <f t="shared" si="89"/>
        <v>二级，良</v>
      </c>
      <c r="R286" s="28">
        <f t="shared" si="78"/>
        <v>17.6470588235294</v>
      </c>
      <c r="S286" s="28">
        <f t="shared" si="93"/>
        <v>13.914303969451</v>
      </c>
      <c r="T286" s="28">
        <f t="shared" si="94"/>
        <v>3.73275485407838</v>
      </c>
      <c r="U286" s="29" t="b">
        <f t="shared" si="79"/>
        <v>0</v>
      </c>
      <c r="V286" s="28">
        <f t="shared" si="90"/>
        <v>54.6666666666667</v>
      </c>
      <c r="W286" s="29">
        <f t="shared" si="91"/>
        <v>0</v>
      </c>
      <c r="X286" s="29" t="b">
        <f t="shared" si="80"/>
        <v>0</v>
      </c>
      <c r="Y286" s="28">
        <f t="shared" si="92"/>
        <v>30.0666666666667</v>
      </c>
    </row>
    <row r="287" s="1" customFormat="1" spans="1:25">
      <c r="A287" s="14" t="s">
        <v>42</v>
      </c>
      <c r="B287" s="15" t="s">
        <v>326</v>
      </c>
      <c r="C287" s="16">
        <v>6</v>
      </c>
      <c r="D287" s="16">
        <v>17</v>
      </c>
      <c r="E287" s="16">
        <v>0.5</v>
      </c>
      <c r="F287" s="16">
        <v>56</v>
      </c>
      <c r="G287" s="16">
        <v>62</v>
      </c>
      <c r="H287" s="16">
        <v>12</v>
      </c>
      <c r="I287" s="22">
        <f t="shared" si="81"/>
        <v>2</v>
      </c>
      <c r="J287" s="22">
        <f t="shared" si="82"/>
        <v>9</v>
      </c>
      <c r="K287" s="22">
        <f t="shared" si="83"/>
        <v>5</v>
      </c>
      <c r="L287" s="22">
        <f t="shared" si="84"/>
        <v>18</v>
      </c>
      <c r="M287" s="22">
        <f t="shared" si="85"/>
        <v>56</v>
      </c>
      <c r="N287" s="22">
        <f t="shared" si="86"/>
        <v>18</v>
      </c>
      <c r="O287" s="22">
        <f t="shared" si="87"/>
        <v>56</v>
      </c>
      <c r="P287" s="23" t="str">
        <f t="shared" si="88"/>
        <v>PM10</v>
      </c>
      <c r="Q287" s="23" t="str">
        <f t="shared" si="89"/>
        <v>二级，良</v>
      </c>
      <c r="R287" s="28">
        <f t="shared" si="78"/>
        <v>19.3548387096774</v>
      </c>
      <c r="S287" s="28">
        <f t="shared" si="93"/>
        <v>13.8223922047451</v>
      </c>
      <c r="T287" s="28">
        <f t="shared" si="94"/>
        <v>5.53244650493227</v>
      </c>
      <c r="U287" s="29" t="b">
        <f t="shared" si="79"/>
        <v>0</v>
      </c>
      <c r="V287" s="28">
        <f t="shared" si="90"/>
        <v>61</v>
      </c>
      <c r="W287" s="29">
        <f t="shared" si="91"/>
        <v>1</v>
      </c>
      <c r="X287" s="29" t="b">
        <f t="shared" si="80"/>
        <v>0</v>
      </c>
      <c r="Y287" s="28">
        <f t="shared" si="92"/>
        <v>33.55</v>
      </c>
    </row>
    <row r="288" s="1" customFormat="1" spans="1:25">
      <c r="A288" s="14" t="s">
        <v>42</v>
      </c>
      <c r="B288" s="15" t="s">
        <v>327</v>
      </c>
      <c r="C288" s="16">
        <v>6</v>
      </c>
      <c r="D288" s="16">
        <v>12</v>
      </c>
      <c r="E288" s="16">
        <v>0.5</v>
      </c>
      <c r="F288" s="16">
        <v>59</v>
      </c>
      <c r="G288" s="16">
        <v>68</v>
      </c>
      <c r="H288" s="16">
        <v>12</v>
      </c>
      <c r="I288" s="22">
        <f t="shared" si="81"/>
        <v>2</v>
      </c>
      <c r="J288" s="22">
        <f t="shared" si="82"/>
        <v>6</v>
      </c>
      <c r="K288" s="22">
        <f t="shared" si="83"/>
        <v>5</v>
      </c>
      <c r="L288" s="22">
        <f t="shared" si="84"/>
        <v>19</v>
      </c>
      <c r="M288" s="22">
        <f t="shared" si="85"/>
        <v>59</v>
      </c>
      <c r="N288" s="22">
        <f t="shared" si="86"/>
        <v>18</v>
      </c>
      <c r="O288" s="22">
        <f t="shared" si="87"/>
        <v>59</v>
      </c>
      <c r="P288" s="23" t="str">
        <f t="shared" si="88"/>
        <v>PM10</v>
      </c>
      <c r="Q288" s="23" t="str">
        <f t="shared" si="89"/>
        <v>二级，良</v>
      </c>
      <c r="R288" s="28">
        <f t="shared" si="78"/>
        <v>17.6470588235294</v>
      </c>
      <c r="S288" s="28">
        <f t="shared" si="93"/>
        <v>13.5122185074747</v>
      </c>
      <c r="T288" s="28">
        <f t="shared" si="94"/>
        <v>4.13484031605474</v>
      </c>
      <c r="U288" s="29" t="b">
        <f t="shared" si="79"/>
        <v>0</v>
      </c>
      <c r="V288" s="28">
        <f t="shared" si="90"/>
        <v>73</v>
      </c>
      <c r="W288" s="29">
        <f t="shared" si="91"/>
        <v>0</v>
      </c>
      <c r="X288" s="29" t="b">
        <f t="shared" si="80"/>
        <v>0</v>
      </c>
      <c r="Y288" s="28">
        <f t="shared" si="92"/>
        <v>40.15</v>
      </c>
    </row>
    <row r="289" s="1" customFormat="1" spans="1:25">
      <c r="A289" s="14" t="s">
        <v>42</v>
      </c>
      <c r="B289" s="15" t="s">
        <v>328</v>
      </c>
      <c r="C289" s="16">
        <v>6</v>
      </c>
      <c r="D289" s="16">
        <v>8</v>
      </c>
      <c r="E289" s="16">
        <v>0.5</v>
      </c>
      <c r="F289" s="16">
        <v>62</v>
      </c>
      <c r="G289" s="16">
        <v>34</v>
      </c>
      <c r="H289" s="16">
        <v>14</v>
      </c>
      <c r="I289" s="22">
        <f t="shared" si="81"/>
        <v>2</v>
      </c>
      <c r="J289" s="22">
        <f t="shared" si="82"/>
        <v>4</v>
      </c>
      <c r="K289" s="22">
        <f t="shared" si="83"/>
        <v>5</v>
      </c>
      <c r="L289" s="22">
        <f t="shared" si="84"/>
        <v>20</v>
      </c>
      <c r="M289" s="22">
        <f t="shared" si="85"/>
        <v>34</v>
      </c>
      <c r="N289" s="22">
        <f t="shared" si="86"/>
        <v>20</v>
      </c>
      <c r="O289" s="22">
        <f t="shared" si="87"/>
        <v>34</v>
      </c>
      <c r="P289" s="23" t="str">
        <f t="shared" si="88"/>
        <v/>
      </c>
      <c r="Q289" s="23" t="str">
        <f t="shared" si="89"/>
        <v>一级,优</v>
      </c>
      <c r="R289" s="28">
        <f t="shared" si="78"/>
        <v>41.1764705882353</v>
      </c>
      <c r="S289" s="28">
        <f t="shared" si="93"/>
        <v>11.5514341937492</v>
      </c>
      <c r="T289" s="28">
        <f t="shared" si="94"/>
        <v>29.6250363944861</v>
      </c>
      <c r="U289" s="29" t="b">
        <f t="shared" si="79"/>
        <v>0</v>
      </c>
      <c r="V289" s="28">
        <f t="shared" si="90"/>
        <v>90</v>
      </c>
      <c r="W289" s="29">
        <f t="shared" si="91"/>
        <v>0</v>
      </c>
      <c r="X289" s="29" t="b">
        <f t="shared" si="80"/>
        <v>0</v>
      </c>
      <c r="Y289" s="28">
        <f t="shared" si="92"/>
        <v>49.5</v>
      </c>
    </row>
    <row r="290" s="1" customFormat="1" spans="1:25">
      <c r="A290" s="14" t="s">
        <v>42</v>
      </c>
      <c r="B290" s="15" t="s">
        <v>329</v>
      </c>
      <c r="C290" s="16">
        <v>6</v>
      </c>
      <c r="D290" s="16">
        <v>8</v>
      </c>
      <c r="E290" s="16">
        <v>0.5</v>
      </c>
      <c r="F290" s="16">
        <v>61</v>
      </c>
      <c r="G290" s="16">
        <v>40</v>
      </c>
      <c r="H290" s="16">
        <v>17</v>
      </c>
      <c r="I290" s="22">
        <f t="shared" si="81"/>
        <v>2</v>
      </c>
      <c r="J290" s="22">
        <f t="shared" si="82"/>
        <v>4</v>
      </c>
      <c r="K290" s="22">
        <f t="shared" si="83"/>
        <v>5</v>
      </c>
      <c r="L290" s="22">
        <f t="shared" si="84"/>
        <v>20</v>
      </c>
      <c r="M290" s="22">
        <f t="shared" si="85"/>
        <v>40</v>
      </c>
      <c r="N290" s="22">
        <f t="shared" si="86"/>
        <v>25</v>
      </c>
      <c r="O290" s="22">
        <f t="shared" si="87"/>
        <v>40</v>
      </c>
      <c r="P290" s="23" t="str">
        <f t="shared" si="88"/>
        <v/>
      </c>
      <c r="Q290" s="23" t="str">
        <f t="shared" si="89"/>
        <v>一级,优</v>
      </c>
      <c r="R290" s="28">
        <f t="shared" si="78"/>
        <v>42.5</v>
      </c>
      <c r="S290" s="28">
        <f t="shared" si="93"/>
        <v>11.742066002028</v>
      </c>
      <c r="T290" s="28">
        <f t="shared" si="94"/>
        <v>30.757933997972</v>
      </c>
      <c r="U290" s="29" t="b">
        <f t="shared" si="79"/>
        <v>0</v>
      </c>
      <c r="V290" s="28">
        <f t="shared" si="90"/>
        <v>95.3333333333333</v>
      </c>
      <c r="W290" s="29">
        <f t="shared" si="91"/>
        <v>0</v>
      </c>
      <c r="X290" s="29" t="b">
        <f t="shared" si="80"/>
        <v>0</v>
      </c>
      <c r="Y290" s="28">
        <f t="shared" si="92"/>
        <v>52.4333333333333</v>
      </c>
    </row>
    <row r="291" s="1" customFormat="1" spans="1:25">
      <c r="A291" s="14" t="s">
        <v>42</v>
      </c>
      <c r="B291" s="15" t="s">
        <v>330</v>
      </c>
      <c r="C291" s="16">
        <v>6</v>
      </c>
      <c r="D291" s="16">
        <v>7</v>
      </c>
      <c r="E291" s="16">
        <v>0.5</v>
      </c>
      <c r="F291" s="16">
        <v>59</v>
      </c>
      <c r="G291" s="16">
        <v>36</v>
      </c>
      <c r="H291" s="16">
        <v>16</v>
      </c>
      <c r="I291" s="22">
        <f t="shared" si="81"/>
        <v>2</v>
      </c>
      <c r="J291" s="22">
        <f t="shared" si="82"/>
        <v>4</v>
      </c>
      <c r="K291" s="22">
        <f t="shared" si="83"/>
        <v>5</v>
      </c>
      <c r="L291" s="22">
        <f t="shared" si="84"/>
        <v>19</v>
      </c>
      <c r="M291" s="22">
        <f t="shared" si="85"/>
        <v>36</v>
      </c>
      <c r="N291" s="22">
        <f t="shared" si="86"/>
        <v>23</v>
      </c>
      <c r="O291" s="22">
        <f t="shared" si="87"/>
        <v>36</v>
      </c>
      <c r="P291" s="23" t="str">
        <f t="shared" si="88"/>
        <v/>
      </c>
      <c r="Q291" s="23" t="str">
        <f t="shared" si="89"/>
        <v>一级,优</v>
      </c>
      <c r="R291" s="28">
        <f t="shared" si="78"/>
        <v>44.4444444444444</v>
      </c>
      <c r="S291" s="28">
        <f t="shared" si="93"/>
        <v>13.4318808168429</v>
      </c>
      <c r="T291" s="28">
        <f t="shared" si="94"/>
        <v>31.0125636276016</v>
      </c>
      <c r="U291" s="29" t="b">
        <f t="shared" si="79"/>
        <v>0</v>
      </c>
      <c r="V291" s="28">
        <f t="shared" si="90"/>
        <v>96.6666666666667</v>
      </c>
      <c r="W291" s="29">
        <f t="shared" si="91"/>
        <v>0</v>
      </c>
      <c r="X291" s="29" t="b">
        <f t="shared" si="80"/>
        <v>0</v>
      </c>
      <c r="Y291" s="28">
        <f t="shared" si="92"/>
        <v>53.1666666666667</v>
      </c>
    </row>
    <row r="292" s="1" customFormat="1" spans="1:25">
      <c r="A292" s="14" t="s">
        <v>42</v>
      </c>
      <c r="B292" s="15" t="s">
        <v>331</v>
      </c>
      <c r="C292" s="16">
        <v>6</v>
      </c>
      <c r="D292" s="16">
        <v>7</v>
      </c>
      <c r="E292" s="16">
        <v>0.5</v>
      </c>
      <c r="F292" s="16">
        <v>55</v>
      </c>
      <c r="G292" s="16">
        <v>20</v>
      </c>
      <c r="H292" s="16">
        <v>16</v>
      </c>
      <c r="I292" s="22">
        <f t="shared" si="81"/>
        <v>2</v>
      </c>
      <c r="J292" s="22">
        <f t="shared" si="82"/>
        <v>4</v>
      </c>
      <c r="K292" s="22">
        <f t="shared" si="83"/>
        <v>5</v>
      </c>
      <c r="L292" s="22">
        <f t="shared" si="84"/>
        <v>18</v>
      </c>
      <c r="M292" s="22">
        <f t="shared" si="85"/>
        <v>20</v>
      </c>
      <c r="N292" s="22">
        <f t="shared" si="86"/>
        <v>23</v>
      </c>
      <c r="O292" s="22">
        <f t="shared" si="87"/>
        <v>23</v>
      </c>
      <c r="P292" s="23" t="str">
        <f t="shared" si="88"/>
        <v/>
      </c>
      <c r="Q292" s="23" t="str">
        <f t="shared" si="89"/>
        <v>一级,优</v>
      </c>
      <c r="R292" s="28">
        <f t="shared" si="78"/>
        <v>80</v>
      </c>
      <c r="S292" s="28">
        <f t="shared" si="93"/>
        <v>15.2308226157847</v>
      </c>
      <c r="T292" s="28">
        <f t="shared" si="94"/>
        <v>64.7691773842153</v>
      </c>
      <c r="U292" s="29" t="b">
        <f t="shared" si="79"/>
        <v>0</v>
      </c>
      <c r="V292" s="28">
        <f t="shared" si="90"/>
        <v>97</v>
      </c>
      <c r="W292" s="29">
        <f t="shared" si="91"/>
        <v>0</v>
      </c>
      <c r="X292" s="29" t="b">
        <f t="shared" si="80"/>
        <v>0</v>
      </c>
      <c r="Y292" s="28">
        <f t="shared" si="92"/>
        <v>53.35</v>
      </c>
    </row>
    <row r="293" s="1" customFormat="1" spans="1:25">
      <c r="A293" s="14" t="s">
        <v>42</v>
      </c>
      <c r="B293" s="15" t="s">
        <v>332</v>
      </c>
      <c r="C293" s="16">
        <v>6</v>
      </c>
      <c r="D293" s="16">
        <v>6</v>
      </c>
      <c r="E293" s="16">
        <v>0.5</v>
      </c>
      <c r="F293" s="16">
        <v>54</v>
      </c>
      <c r="G293" s="16">
        <v>21</v>
      </c>
      <c r="H293" s="16">
        <v>19</v>
      </c>
      <c r="I293" s="22">
        <f t="shared" si="81"/>
        <v>2</v>
      </c>
      <c r="J293" s="22">
        <f t="shared" si="82"/>
        <v>3</v>
      </c>
      <c r="K293" s="22">
        <f t="shared" si="83"/>
        <v>5</v>
      </c>
      <c r="L293" s="22">
        <f t="shared" si="84"/>
        <v>17</v>
      </c>
      <c r="M293" s="22">
        <f t="shared" si="85"/>
        <v>21</v>
      </c>
      <c r="N293" s="22">
        <f t="shared" si="86"/>
        <v>28</v>
      </c>
      <c r="O293" s="22">
        <f t="shared" si="87"/>
        <v>28</v>
      </c>
      <c r="P293" s="23" t="str">
        <f t="shared" si="88"/>
        <v/>
      </c>
      <c r="Q293" s="23" t="str">
        <f t="shared" si="89"/>
        <v>一级,优</v>
      </c>
      <c r="R293" s="28">
        <f t="shared" si="78"/>
        <v>90.4761904761905</v>
      </c>
      <c r="S293" s="28">
        <f t="shared" si="93"/>
        <v>20.4269010471572</v>
      </c>
      <c r="T293" s="28">
        <f t="shared" si="94"/>
        <v>70.0492894290333</v>
      </c>
      <c r="U293" s="29" t="b">
        <f t="shared" si="79"/>
        <v>0</v>
      </c>
      <c r="V293" s="28">
        <f t="shared" si="90"/>
        <v>86.6666666666667</v>
      </c>
      <c r="W293" s="29">
        <f t="shared" si="91"/>
        <v>0</v>
      </c>
      <c r="X293" s="29" t="b">
        <f t="shared" si="80"/>
        <v>0</v>
      </c>
      <c r="Y293" s="28">
        <f t="shared" si="92"/>
        <v>47.6666666666667</v>
      </c>
    </row>
    <row r="294" s="1" customFormat="1" spans="1:25">
      <c r="A294" s="14" t="s">
        <v>42</v>
      </c>
      <c r="B294" s="15" t="s">
        <v>333</v>
      </c>
      <c r="C294" s="16">
        <v>6</v>
      </c>
      <c r="D294" s="16">
        <v>5</v>
      </c>
      <c r="E294" s="16">
        <v>0.5</v>
      </c>
      <c r="F294" s="16">
        <v>53</v>
      </c>
      <c r="G294" s="16">
        <v>25</v>
      </c>
      <c r="H294" s="16">
        <v>22</v>
      </c>
      <c r="I294" s="22">
        <f t="shared" si="81"/>
        <v>2</v>
      </c>
      <c r="J294" s="22">
        <f t="shared" si="82"/>
        <v>3</v>
      </c>
      <c r="K294" s="22">
        <f t="shared" si="83"/>
        <v>5</v>
      </c>
      <c r="L294" s="22">
        <f t="shared" si="84"/>
        <v>17</v>
      </c>
      <c r="M294" s="22">
        <f t="shared" si="85"/>
        <v>25</v>
      </c>
      <c r="N294" s="22">
        <f t="shared" si="86"/>
        <v>32</v>
      </c>
      <c r="O294" s="22">
        <f t="shared" si="87"/>
        <v>32</v>
      </c>
      <c r="P294" s="23" t="str">
        <f t="shared" si="88"/>
        <v/>
      </c>
      <c r="Q294" s="23" t="str">
        <f t="shared" si="89"/>
        <v>一级,优</v>
      </c>
      <c r="R294" s="28">
        <f t="shared" si="78"/>
        <v>88</v>
      </c>
      <c r="S294" s="28">
        <f t="shared" si="93"/>
        <v>26.3536803610333</v>
      </c>
      <c r="T294" s="28">
        <f t="shared" si="94"/>
        <v>61.6463196389667</v>
      </c>
      <c r="U294" s="29" t="b">
        <f t="shared" si="79"/>
        <v>0</v>
      </c>
      <c r="V294" s="28">
        <f t="shared" si="90"/>
        <v>73</v>
      </c>
      <c r="W294" s="29">
        <f t="shared" si="91"/>
        <v>0</v>
      </c>
      <c r="X294" s="29" t="b">
        <f t="shared" si="80"/>
        <v>0</v>
      </c>
      <c r="Y294" s="28">
        <f t="shared" si="92"/>
        <v>40.15</v>
      </c>
    </row>
    <row r="295" s="1" customFormat="1" spans="1:25">
      <c r="A295" s="14" t="s">
        <v>42</v>
      </c>
      <c r="B295" s="15" t="s">
        <v>334</v>
      </c>
      <c r="C295" s="16">
        <v>6</v>
      </c>
      <c r="D295" s="16">
        <v>5</v>
      </c>
      <c r="E295" s="16">
        <v>0.5</v>
      </c>
      <c r="F295" s="16">
        <v>52</v>
      </c>
      <c r="G295" s="16">
        <v>30</v>
      </c>
      <c r="H295" s="16">
        <v>23</v>
      </c>
      <c r="I295" s="22">
        <f t="shared" si="81"/>
        <v>2</v>
      </c>
      <c r="J295" s="22">
        <f t="shared" si="82"/>
        <v>3</v>
      </c>
      <c r="K295" s="22">
        <f t="shared" si="83"/>
        <v>5</v>
      </c>
      <c r="L295" s="22">
        <f t="shared" si="84"/>
        <v>17</v>
      </c>
      <c r="M295" s="22">
        <f t="shared" si="85"/>
        <v>30</v>
      </c>
      <c r="N295" s="22">
        <f t="shared" si="86"/>
        <v>33</v>
      </c>
      <c r="O295" s="22">
        <f t="shared" si="87"/>
        <v>33</v>
      </c>
      <c r="P295" s="23" t="str">
        <f t="shared" si="88"/>
        <v/>
      </c>
      <c r="Q295" s="23" t="str">
        <f t="shared" si="89"/>
        <v>一级,优</v>
      </c>
      <c r="R295" s="28">
        <f t="shared" si="78"/>
        <v>76.6666666666667</v>
      </c>
      <c r="S295" s="28">
        <f t="shared" si="93"/>
        <v>32.2164254590725</v>
      </c>
      <c r="T295" s="28">
        <f t="shared" si="94"/>
        <v>44.4502412075942</v>
      </c>
      <c r="U295" s="29" t="b">
        <f t="shared" si="79"/>
        <v>0</v>
      </c>
      <c r="V295" s="28">
        <f t="shared" si="90"/>
        <v>58.6666666666667</v>
      </c>
      <c r="W295" s="29">
        <f t="shared" si="91"/>
        <v>0</v>
      </c>
      <c r="X295" s="29" t="b">
        <f t="shared" si="80"/>
        <v>0</v>
      </c>
      <c r="Y295" s="28">
        <f t="shared" si="92"/>
        <v>32.2666666666667</v>
      </c>
    </row>
    <row r="296" s="1" customFormat="1" spans="1:25">
      <c r="A296" s="14" t="s">
        <v>42</v>
      </c>
      <c r="B296" s="15" t="s">
        <v>335</v>
      </c>
      <c r="C296" s="16">
        <v>6</v>
      </c>
      <c r="D296" s="16">
        <v>5</v>
      </c>
      <c r="E296" s="16">
        <v>0.5</v>
      </c>
      <c r="F296" s="16">
        <v>50</v>
      </c>
      <c r="G296" s="16">
        <v>25</v>
      </c>
      <c r="H296" s="16">
        <v>21</v>
      </c>
      <c r="I296" s="22">
        <f t="shared" si="81"/>
        <v>2</v>
      </c>
      <c r="J296" s="22">
        <f t="shared" si="82"/>
        <v>3</v>
      </c>
      <c r="K296" s="22">
        <f t="shared" si="83"/>
        <v>5</v>
      </c>
      <c r="L296" s="22">
        <f t="shared" si="84"/>
        <v>16</v>
      </c>
      <c r="M296" s="22">
        <f t="shared" si="85"/>
        <v>25</v>
      </c>
      <c r="N296" s="22">
        <f t="shared" si="86"/>
        <v>30</v>
      </c>
      <c r="O296" s="22">
        <f t="shared" si="87"/>
        <v>30</v>
      </c>
      <c r="P296" s="23" t="str">
        <f t="shared" si="88"/>
        <v/>
      </c>
      <c r="Q296" s="23" t="str">
        <f t="shared" si="89"/>
        <v>一级,优</v>
      </c>
      <c r="R296" s="28">
        <f t="shared" si="78"/>
        <v>84</v>
      </c>
      <c r="S296" s="28">
        <f t="shared" si="93"/>
        <v>35.1739417989418</v>
      </c>
      <c r="T296" s="28">
        <f t="shared" si="94"/>
        <v>48.8260582010582</v>
      </c>
      <c r="U296" s="29" t="b">
        <f t="shared" si="79"/>
        <v>0</v>
      </c>
      <c r="V296" s="28">
        <f t="shared" si="90"/>
        <v>57.3333333333333</v>
      </c>
      <c r="W296" s="29">
        <f t="shared" si="91"/>
        <v>0</v>
      </c>
      <c r="X296" s="29" t="b">
        <f t="shared" si="80"/>
        <v>0</v>
      </c>
      <c r="Y296" s="28">
        <f t="shared" si="92"/>
        <v>31.5333333333333</v>
      </c>
    </row>
    <row r="297" s="1" customFormat="1" spans="1:25">
      <c r="A297" s="14" t="s">
        <v>42</v>
      </c>
      <c r="B297" s="15" t="s">
        <v>336</v>
      </c>
      <c r="C297" s="16">
        <v>6</v>
      </c>
      <c r="D297" s="16">
        <v>5</v>
      </c>
      <c r="E297" s="16">
        <v>0.5</v>
      </c>
      <c r="F297" s="16">
        <v>51</v>
      </c>
      <c r="G297" s="16">
        <v>25</v>
      </c>
      <c r="H297" s="16">
        <v>18</v>
      </c>
      <c r="I297" s="22">
        <f t="shared" si="81"/>
        <v>2</v>
      </c>
      <c r="J297" s="22">
        <f t="shared" si="82"/>
        <v>3</v>
      </c>
      <c r="K297" s="22">
        <f t="shared" si="83"/>
        <v>5</v>
      </c>
      <c r="L297" s="22">
        <f t="shared" si="84"/>
        <v>16</v>
      </c>
      <c r="M297" s="22">
        <f t="shared" si="85"/>
        <v>25</v>
      </c>
      <c r="N297" s="22">
        <f t="shared" si="86"/>
        <v>26</v>
      </c>
      <c r="O297" s="22">
        <f t="shared" si="87"/>
        <v>26</v>
      </c>
      <c r="P297" s="23" t="str">
        <f t="shared" si="88"/>
        <v/>
      </c>
      <c r="Q297" s="23" t="str">
        <f t="shared" si="89"/>
        <v>一级,优</v>
      </c>
      <c r="R297" s="28">
        <f t="shared" si="78"/>
        <v>72</v>
      </c>
      <c r="S297" s="28">
        <f t="shared" si="93"/>
        <v>38.6322751322751</v>
      </c>
      <c r="T297" s="28">
        <f t="shared" si="94"/>
        <v>33.3677248677249</v>
      </c>
      <c r="U297" s="29" t="b">
        <f t="shared" si="79"/>
        <v>0</v>
      </c>
      <c r="V297" s="28">
        <f t="shared" si="90"/>
        <v>52.3333333333333</v>
      </c>
      <c r="W297" s="29">
        <f t="shared" si="91"/>
        <v>0</v>
      </c>
      <c r="X297" s="29" t="b">
        <f t="shared" si="80"/>
        <v>0</v>
      </c>
      <c r="Y297" s="28">
        <f t="shared" si="92"/>
        <v>28.7833333333333</v>
      </c>
    </row>
    <row r="298" s="1" customFormat="1" spans="1:25">
      <c r="A298" s="14" t="s">
        <v>42</v>
      </c>
      <c r="B298" s="15" t="s">
        <v>337</v>
      </c>
      <c r="C298" s="16">
        <v>6</v>
      </c>
      <c r="D298" s="16">
        <v>5</v>
      </c>
      <c r="E298" s="16">
        <v>0.4</v>
      </c>
      <c r="F298" s="16">
        <v>53</v>
      </c>
      <c r="G298" s="16">
        <v>18</v>
      </c>
      <c r="H298" s="16">
        <v>16</v>
      </c>
      <c r="I298" s="22">
        <f t="shared" si="81"/>
        <v>2</v>
      </c>
      <c r="J298" s="22">
        <f t="shared" si="82"/>
        <v>3</v>
      </c>
      <c r="K298" s="22">
        <f t="shared" si="83"/>
        <v>4</v>
      </c>
      <c r="L298" s="22">
        <f t="shared" si="84"/>
        <v>17</v>
      </c>
      <c r="M298" s="22">
        <f t="shared" si="85"/>
        <v>18</v>
      </c>
      <c r="N298" s="22">
        <f t="shared" si="86"/>
        <v>23</v>
      </c>
      <c r="O298" s="22">
        <f t="shared" si="87"/>
        <v>23</v>
      </c>
      <c r="P298" s="23" t="str">
        <f t="shared" si="88"/>
        <v/>
      </c>
      <c r="Q298" s="23" t="str">
        <f t="shared" si="89"/>
        <v>一级,优</v>
      </c>
      <c r="R298" s="28">
        <f t="shared" si="78"/>
        <v>88.8888888888889</v>
      </c>
      <c r="S298" s="28">
        <f t="shared" si="93"/>
        <v>40.9285714285714</v>
      </c>
      <c r="T298" s="28">
        <f t="shared" si="94"/>
        <v>47.9603174603175</v>
      </c>
      <c r="U298" s="29" t="b">
        <f t="shared" si="79"/>
        <v>0</v>
      </c>
      <c r="V298" s="28">
        <f t="shared" si="90"/>
        <v>48.6666666666667</v>
      </c>
      <c r="W298" s="29">
        <f t="shared" si="91"/>
        <v>0</v>
      </c>
      <c r="X298" s="29" t="b">
        <f t="shared" si="80"/>
        <v>0</v>
      </c>
      <c r="Y298" s="28">
        <f t="shared" si="92"/>
        <v>26.7666666666667</v>
      </c>
    </row>
    <row r="299" s="1" customFormat="1" spans="1:25">
      <c r="A299" s="14" t="s">
        <v>42</v>
      </c>
      <c r="B299" s="15" t="s">
        <v>338</v>
      </c>
      <c r="C299" s="16">
        <v>6</v>
      </c>
      <c r="D299" s="16">
        <v>7</v>
      </c>
      <c r="E299" s="16">
        <v>0.4</v>
      </c>
      <c r="F299" s="16">
        <v>53</v>
      </c>
      <c r="G299" s="16">
        <v>23</v>
      </c>
      <c r="H299" s="16">
        <v>14</v>
      </c>
      <c r="I299" s="22">
        <f t="shared" si="81"/>
        <v>2</v>
      </c>
      <c r="J299" s="22">
        <f t="shared" si="82"/>
        <v>4</v>
      </c>
      <c r="K299" s="22">
        <f t="shared" si="83"/>
        <v>4</v>
      </c>
      <c r="L299" s="22">
        <f t="shared" si="84"/>
        <v>17</v>
      </c>
      <c r="M299" s="22">
        <f t="shared" si="85"/>
        <v>23</v>
      </c>
      <c r="N299" s="22">
        <f t="shared" si="86"/>
        <v>20</v>
      </c>
      <c r="O299" s="22">
        <f t="shared" si="87"/>
        <v>23</v>
      </c>
      <c r="P299" s="23" t="str">
        <f t="shared" si="88"/>
        <v/>
      </c>
      <c r="Q299" s="23" t="str">
        <f t="shared" si="89"/>
        <v>一级,优</v>
      </c>
      <c r="R299" s="28">
        <f t="shared" si="78"/>
        <v>60.8695652173913</v>
      </c>
      <c r="S299" s="28">
        <f t="shared" si="93"/>
        <v>41.6693121693122</v>
      </c>
      <c r="T299" s="28">
        <f t="shared" si="94"/>
        <v>19.2002530480791</v>
      </c>
      <c r="U299" s="29" t="b">
        <f t="shared" si="79"/>
        <v>0</v>
      </c>
      <c r="V299" s="28">
        <f t="shared" si="90"/>
        <v>48</v>
      </c>
      <c r="W299" s="29">
        <f t="shared" si="91"/>
        <v>0</v>
      </c>
      <c r="X299" s="29" t="b">
        <f t="shared" si="80"/>
        <v>0</v>
      </c>
      <c r="Y299" s="28">
        <f t="shared" si="92"/>
        <v>26.4</v>
      </c>
    </row>
    <row r="300" s="1" customFormat="1" spans="1:25">
      <c r="A300" s="14" t="s">
        <v>42</v>
      </c>
      <c r="B300" s="15" t="s">
        <v>339</v>
      </c>
      <c r="C300" s="16">
        <v>6</v>
      </c>
      <c r="D300" s="16">
        <v>14</v>
      </c>
      <c r="E300" s="16">
        <v>0.5</v>
      </c>
      <c r="F300" s="16">
        <v>49</v>
      </c>
      <c r="G300" s="16">
        <v>14</v>
      </c>
      <c r="H300" s="16">
        <v>14</v>
      </c>
      <c r="I300" s="22">
        <f t="shared" si="81"/>
        <v>2</v>
      </c>
      <c r="J300" s="22">
        <f t="shared" si="82"/>
        <v>7</v>
      </c>
      <c r="K300" s="22">
        <f t="shared" si="83"/>
        <v>5</v>
      </c>
      <c r="L300" s="22">
        <f t="shared" si="84"/>
        <v>16</v>
      </c>
      <c r="M300" s="22">
        <f t="shared" si="85"/>
        <v>14</v>
      </c>
      <c r="N300" s="22">
        <f t="shared" si="86"/>
        <v>20</v>
      </c>
      <c r="O300" s="22">
        <f t="shared" si="87"/>
        <v>20</v>
      </c>
      <c r="P300" s="23" t="str">
        <f t="shared" si="88"/>
        <v/>
      </c>
      <c r="Q300" s="23" t="str">
        <f t="shared" si="89"/>
        <v>一级,优</v>
      </c>
      <c r="R300" s="28">
        <f t="shared" si="78"/>
        <v>100</v>
      </c>
      <c r="S300" s="28">
        <f t="shared" si="93"/>
        <v>39.2020933977456</v>
      </c>
      <c r="T300" s="28">
        <f t="shared" si="94"/>
        <v>60.7979066022544</v>
      </c>
      <c r="U300" s="29" t="b">
        <f t="shared" si="79"/>
        <v>0</v>
      </c>
      <c r="V300" s="28">
        <f t="shared" si="90"/>
        <v>48.6666666666667</v>
      </c>
      <c r="W300" s="29">
        <f t="shared" si="91"/>
        <v>0</v>
      </c>
      <c r="X300" s="29" t="b">
        <f t="shared" si="80"/>
        <v>0</v>
      </c>
      <c r="Y300" s="28">
        <f t="shared" si="92"/>
        <v>26.7666666666667</v>
      </c>
    </row>
    <row r="301" s="1" customFormat="1" spans="1:25">
      <c r="A301" s="14" t="s">
        <v>42</v>
      </c>
      <c r="B301" s="15" t="s">
        <v>340</v>
      </c>
      <c r="C301" s="16">
        <v>6</v>
      </c>
      <c r="D301" s="16">
        <v>14</v>
      </c>
      <c r="E301" s="16">
        <v>0.5</v>
      </c>
      <c r="F301" s="16">
        <v>52</v>
      </c>
      <c r="G301" s="16">
        <v>29</v>
      </c>
      <c r="H301" s="16">
        <v>14</v>
      </c>
      <c r="I301" s="22">
        <f t="shared" si="81"/>
        <v>2</v>
      </c>
      <c r="J301" s="22">
        <f t="shared" si="82"/>
        <v>7</v>
      </c>
      <c r="K301" s="22">
        <f t="shared" si="83"/>
        <v>5</v>
      </c>
      <c r="L301" s="22">
        <f t="shared" si="84"/>
        <v>17</v>
      </c>
      <c r="M301" s="22">
        <f t="shared" si="85"/>
        <v>29</v>
      </c>
      <c r="N301" s="22">
        <f t="shared" si="86"/>
        <v>20</v>
      </c>
      <c r="O301" s="22">
        <f t="shared" si="87"/>
        <v>29</v>
      </c>
      <c r="P301" s="23" t="str">
        <f t="shared" si="88"/>
        <v/>
      </c>
      <c r="Q301" s="23" t="str">
        <f t="shared" si="89"/>
        <v>一级,优</v>
      </c>
      <c r="R301" s="28">
        <f t="shared" si="78"/>
        <v>48.2758620689655</v>
      </c>
      <c r="S301" s="28">
        <f t="shared" si="93"/>
        <v>40.2020933977456</v>
      </c>
      <c r="T301" s="28">
        <f t="shared" si="94"/>
        <v>8.07376867121994</v>
      </c>
      <c r="U301" s="29" t="b">
        <f t="shared" si="79"/>
        <v>0</v>
      </c>
      <c r="V301" s="28">
        <f t="shared" si="90"/>
        <v>45</v>
      </c>
      <c r="W301" s="29">
        <f t="shared" si="91"/>
        <v>0</v>
      </c>
      <c r="X301" s="29" t="b">
        <f t="shared" si="80"/>
        <v>0</v>
      </c>
      <c r="Y301" s="28">
        <f t="shared" si="92"/>
        <v>24.75</v>
      </c>
    </row>
    <row r="302" s="1" customFormat="1" spans="1:25">
      <c r="A302" s="14" t="s">
        <v>42</v>
      </c>
      <c r="B302" s="15" t="s">
        <v>341</v>
      </c>
      <c r="C302" s="16">
        <v>7</v>
      </c>
      <c r="D302" s="16">
        <v>11</v>
      </c>
      <c r="E302" s="16">
        <v>0.5</v>
      </c>
      <c r="F302" s="16">
        <v>61</v>
      </c>
      <c r="G302" s="16">
        <v>46</v>
      </c>
      <c r="H302" s="16">
        <v>12</v>
      </c>
      <c r="I302" s="22">
        <f t="shared" si="81"/>
        <v>3</v>
      </c>
      <c r="J302" s="22">
        <f t="shared" si="82"/>
        <v>6</v>
      </c>
      <c r="K302" s="22">
        <f t="shared" si="83"/>
        <v>5</v>
      </c>
      <c r="L302" s="22">
        <f t="shared" si="84"/>
        <v>20</v>
      </c>
      <c r="M302" s="22">
        <f t="shared" si="85"/>
        <v>46</v>
      </c>
      <c r="N302" s="22">
        <f t="shared" si="86"/>
        <v>18</v>
      </c>
      <c r="O302" s="22">
        <f t="shared" si="87"/>
        <v>46</v>
      </c>
      <c r="P302" s="23" t="str">
        <f t="shared" si="88"/>
        <v/>
      </c>
      <c r="Q302" s="23" t="str">
        <f t="shared" si="89"/>
        <v>一级,优</v>
      </c>
      <c r="R302" s="28">
        <f t="shared" si="78"/>
        <v>26.0869565217391</v>
      </c>
      <c r="S302" s="28">
        <f t="shared" si="93"/>
        <v>37.8361930146038</v>
      </c>
      <c r="T302" s="28">
        <f t="shared" si="94"/>
        <v>-11.7492364928647</v>
      </c>
      <c r="U302" s="29" t="b">
        <f t="shared" si="79"/>
        <v>0</v>
      </c>
      <c r="V302" s="28">
        <f t="shared" si="90"/>
        <v>44.6666666666667</v>
      </c>
      <c r="W302" s="29">
        <f t="shared" si="91"/>
        <v>1</v>
      </c>
      <c r="X302" s="29" t="b">
        <f t="shared" si="80"/>
        <v>0</v>
      </c>
      <c r="Y302" s="28">
        <f t="shared" si="92"/>
        <v>24.5666666666667</v>
      </c>
    </row>
    <row r="303" s="1" customFormat="1" spans="1:25">
      <c r="A303" s="14" t="s">
        <v>42</v>
      </c>
      <c r="B303" s="15" t="s">
        <v>342</v>
      </c>
      <c r="C303" s="16">
        <v>8</v>
      </c>
      <c r="D303" s="16">
        <v>7</v>
      </c>
      <c r="E303" s="16">
        <v>0.4</v>
      </c>
      <c r="F303" s="16">
        <v>72</v>
      </c>
      <c r="G303" s="16">
        <v>29</v>
      </c>
      <c r="H303" s="16">
        <v>11</v>
      </c>
      <c r="I303" s="22">
        <f t="shared" si="81"/>
        <v>3</v>
      </c>
      <c r="J303" s="22">
        <f t="shared" si="82"/>
        <v>4</v>
      </c>
      <c r="K303" s="22">
        <f t="shared" si="83"/>
        <v>4</v>
      </c>
      <c r="L303" s="22">
        <f t="shared" si="84"/>
        <v>23</v>
      </c>
      <c r="M303" s="22">
        <f t="shared" si="85"/>
        <v>29</v>
      </c>
      <c r="N303" s="22">
        <f t="shared" si="86"/>
        <v>16</v>
      </c>
      <c r="O303" s="22">
        <f t="shared" si="87"/>
        <v>29</v>
      </c>
      <c r="P303" s="23" t="str">
        <f t="shared" si="88"/>
        <v/>
      </c>
      <c r="Q303" s="23" t="str">
        <f t="shared" si="89"/>
        <v>一级,优</v>
      </c>
      <c r="R303" s="28">
        <f t="shared" si="78"/>
        <v>37.9310344827586</v>
      </c>
      <c r="S303" s="28">
        <f t="shared" si="93"/>
        <v>33.0101060580821</v>
      </c>
      <c r="T303" s="28">
        <f t="shared" si="94"/>
        <v>4.92092842467655</v>
      </c>
      <c r="U303" s="29" t="b">
        <f t="shared" si="79"/>
        <v>0</v>
      </c>
      <c r="V303" s="28">
        <f t="shared" si="90"/>
        <v>51.6666666666667</v>
      </c>
      <c r="W303" s="29">
        <f t="shared" si="91"/>
        <v>0</v>
      </c>
      <c r="X303" s="29" t="b">
        <f t="shared" si="80"/>
        <v>0</v>
      </c>
      <c r="Y303" s="28">
        <f t="shared" si="92"/>
        <v>28.4166666666667</v>
      </c>
    </row>
    <row r="304" s="1" customFormat="1" spans="1:25">
      <c r="A304" s="14" t="s">
        <v>42</v>
      </c>
      <c r="B304" s="15" t="s">
        <v>343</v>
      </c>
      <c r="C304" s="16">
        <v>8</v>
      </c>
      <c r="D304" s="16">
        <v>8</v>
      </c>
      <c r="E304" s="16">
        <v>0.4</v>
      </c>
      <c r="F304" s="16">
        <v>83</v>
      </c>
      <c r="G304" s="16">
        <v>27</v>
      </c>
      <c r="H304" s="16">
        <v>9</v>
      </c>
      <c r="I304" s="22">
        <f t="shared" si="81"/>
        <v>3</v>
      </c>
      <c r="J304" s="22">
        <f t="shared" si="82"/>
        <v>4</v>
      </c>
      <c r="K304" s="22">
        <f t="shared" si="83"/>
        <v>4</v>
      </c>
      <c r="L304" s="22">
        <f t="shared" si="84"/>
        <v>26</v>
      </c>
      <c r="M304" s="22">
        <f t="shared" si="85"/>
        <v>27</v>
      </c>
      <c r="N304" s="22">
        <f t="shared" si="86"/>
        <v>13</v>
      </c>
      <c r="O304" s="22">
        <f t="shared" si="87"/>
        <v>27</v>
      </c>
      <c r="P304" s="23" t="str">
        <f t="shared" si="88"/>
        <v/>
      </c>
      <c r="Q304" s="23" t="str">
        <f t="shared" si="89"/>
        <v>一级,优</v>
      </c>
      <c r="R304" s="28">
        <f t="shared" si="78"/>
        <v>33.3333333333333</v>
      </c>
      <c r="S304" s="28">
        <f t="shared" si="93"/>
        <v>30.171025598312</v>
      </c>
      <c r="T304" s="28">
        <f t="shared" si="94"/>
        <v>3.16230773502138</v>
      </c>
      <c r="U304" s="29" t="b">
        <f t="shared" si="79"/>
        <v>0</v>
      </c>
      <c r="V304" s="28">
        <f t="shared" si="90"/>
        <v>53</v>
      </c>
      <c r="W304" s="29">
        <f t="shared" si="91"/>
        <v>0</v>
      </c>
      <c r="X304" s="29" t="b">
        <f t="shared" si="80"/>
        <v>0</v>
      </c>
      <c r="Y304" s="28">
        <f t="shared" si="92"/>
        <v>29.15</v>
      </c>
    </row>
    <row r="305" s="1" customFormat="1" spans="1:25">
      <c r="A305" s="14" t="s">
        <v>42</v>
      </c>
      <c r="B305" s="15" t="s">
        <v>344</v>
      </c>
      <c r="C305" s="16">
        <v>8</v>
      </c>
      <c r="D305" s="16">
        <v>5</v>
      </c>
      <c r="E305" s="16">
        <v>0.4</v>
      </c>
      <c r="F305" s="16">
        <v>91</v>
      </c>
      <c r="G305" s="16">
        <v>39</v>
      </c>
      <c r="H305" s="16">
        <v>9</v>
      </c>
      <c r="I305" s="22">
        <f t="shared" si="81"/>
        <v>3</v>
      </c>
      <c r="J305" s="22">
        <f t="shared" si="82"/>
        <v>3</v>
      </c>
      <c r="K305" s="22">
        <f t="shared" si="83"/>
        <v>4</v>
      </c>
      <c r="L305" s="22">
        <f t="shared" si="84"/>
        <v>29</v>
      </c>
      <c r="M305" s="22">
        <f t="shared" si="85"/>
        <v>39</v>
      </c>
      <c r="N305" s="22">
        <f t="shared" si="86"/>
        <v>13</v>
      </c>
      <c r="O305" s="22">
        <f t="shared" si="87"/>
        <v>39</v>
      </c>
      <c r="P305" s="23" t="str">
        <f t="shared" si="88"/>
        <v/>
      </c>
      <c r="Q305" s="23" t="str">
        <f t="shared" si="89"/>
        <v>一级,优</v>
      </c>
      <c r="R305" s="28">
        <f t="shared" si="78"/>
        <v>23.0769230769231</v>
      </c>
      <c r="S305" s="28">
        <f t="shared" si="93"/>
        <v>25.5413959686823</v>
      </c>
      <c r="T305" s="28">
        <f t="shared" si="94"/>
        <v>-2.46447289175925</v>
      </c>
      <c r="U305" s="29" t="b">
        <f t="shared" si="79"/>
        <v>0</v>
      </c>
      <c r="V305" s="28">
        <f t="shared" si="90"/>
        <v>56</v>
      </c>
      <c r="W305" s="29">
        <f t="shared" si="91"/>
        <v>0</v>
      </c>
      <c r="X305" s="29" t="b">
        <f t="shared" si="80"/>
        <v>0</v>
      </c>
      <c r="Y305" s="28">
        <f t="shared" si="92"/>
        <v>30.8</v>
      </c>
    </row>
    <row r="306" s="1" customFormat="1" spans="1:25">
      <c r="A306" s="14" t="s">
        <v>42</v>
      </c>
      <c r="B306" s="15" t="s">
        <v>345</v>
      </c>
      <c r="C306" s="16">
        <v>7</v>
      </c>
      <c r="D306" s="16">
        <v>5</v>
      </c>
      <c r="E306" s="16">
        <v>0.4</v>
      </c>
      <c r="F306" s="16">
        <v>94</v>
      </c>
      <c r="G306" s="16">
        <v>31</v>
      </c>
      <c r="H306" s="16">
        <v>8</v>
      </c>
      <c r="I306" s="22">
        <f t="shared" si="81"/>
        <v>3</v>
      </c>
      <c r="J306" s="22">
        <f t="shared" si="82"/>
        <v>3</v>
      </c>
      <c r="K306" s="22">
        <f t="shared" si="83"/>
        <v>4</v>
      </c>
      <c r="L306" s="22">
        <f t="shared" si="84"/>
        <v>30</v>
      </c>
      <c r="M306" s="22">
        <f t="shared" si="85"/>
        <v>31</v>
      </c>
      <c r="N306" s="22">
        <f t="shared" si="86"/>
        <v>12</v>
      </c>
      <c r="O306" s="22">
        <f t="shared" si="87"/>
        <v>31</v>
      </c>
      <c r="P306" s="23" t="str">
        <f t="shared" si="88"/>
        <v/>
      </c>
      <c r="Q306" s="23" t="str">
        <f t="shared" si="89"/>
        <v>一级,优</v>
      </c>
      <c r="R306" s="28">
        <f t="shared" si="78"/>
        <v>25.8064516129032</v>
      </c>
      <c r="S306" s="28">
        <f t="shared" si="93"/>
        <v>22.3920091236433</v>
      </c>
      <c r="T306" s="28">
        <f t="shared" si="94"/>
        <v>3.41444248925992</v>
      </c>
      <c r="U306" s="29" t="b">
        <f t="shared" si="79"/>
        <v>0</v>
      </c>
      <c r="V306" s="28">
        <f t="shared" si="90"/>
        <v>61.3333333333333</v>
      </c>
      <c r="W306" s="29">
        <f t="shared" si="91"/>
        <v>0</v>
      </c>
      <c r="X306" s="29" t="b">
        <f t="shared" si="80"/>
        <v>0</v>
      </c>
      <c r="Y306" s="28">
        <f t="shared" si="92"/>
        <v>33.7333333333333</v>
      </c>
    </row>
    <row r="307" s="1" customFormat="1" spans="1:25">
      <c r="A307" s="14" t="s">
        <v>42</v>
      </c>
      <c r="B307" s="15" t="s">
        <v>346</v>
      </c>
      <c r="C307" s="16">
        <v>7</v>
      </c>
      <c r="D307" s="16">
        <v>6</v>
      </c>
      <c r="E307" s="16">
        <v>0.4</v>
      </c>
      <c r="F307" s="16">
        <v>99</v>
      </c>
      <c r="G307" s="16">
        <v>32</v>
      </c>
      <c r="H307" s="16">
        <v>8</v>
      </c>
      <c r="I307" s="22">
        <f t="shared" si="81"/>
        <v>3</v>
      </c>
      <c r="J307" s="22">
        <f t="shared" si="82"/>
        <v>3</v>
      </c>
      <c r="K307" s="22">
        <f t="shared" si="83"/>
        <v>4</v>
      </c>
      <c r="L307" s="22">
        <f t="shared" si="84"/>
        <v>31</v>
      </c>
      <c r="M307" s="22">
        <f t="shared" si="85"/>
        <v>32</v>
      </c>
      <c r="N307" s="22">
        <f t="shared" si="86"/>
        <v>12</v>
      </c>
      <c r="O307" s="22">
        <f t="shared" si="87"/>
        <v>32</v>
      </c>
      <c r="P307" s="23" t="str">
        <f t="shared" si="88"/>
        <v/>
      </c>
      <c r="Q307" s="23" t="str">
        <f t="shared" si="89"/>
        <v>一级,优</v>
      </c>
      <c r="R307" s="28">
        <f t="shared" si="78"/>
        <v>25</v>
      </c>
      <c r="S307" s="28">
        <f t="shared" si="93"/>
        <v>16.2092134247186</v>
      </c>
      <c r="T307" s="28">
        <f t="shared" si="94"/>
        <v>8.79078657528143</v>
      </c>
      <c r="U307" s="29" t="b">
        <f t="shared" si="79"/>
        <v>0</v>
      </c>
      <c r="V307" s="28">
        <f t="shared" si="90"/>
        <v>67</v>
      </c>
      <c r="W307" s="29">
        <f t="shared" si="91"/>
        <v>0</v>
      </c>
      <c r="X307" s="29" t="b">
        <f t="shared" si="80"/>
        <v>0</v>
      </c>
      <c r="Y307" s="28">
        <f t="shared" si="92"/>
        <v>36.85</v>
      </c>
    </row>
    <row r="308" s="1" customFormat="1" spans="1:25">
      <c r="A308" s="14" t="s">
        <v>42</v>
      </c>
      <c r="B308" s="15" t="s">
        <v>347</v>
      </c>
      <c r="C308" s="16">
        <v>7</v>
      </c>
      <c r="D308" s="16">
        <v>5</v>
      </c>
      <c r="E308" s="16">
        <v>0.4</v>
      </c>
      <c r="F308" s="16">
        <v>103</v>
      </c>
      <c r="G308" s="16">
        <v>27</v>
      </c>
      <c r="H308" s="16">
        <v>8</v>
      </c>
      <c r="I308" s="22">
        <f t="shared" si="81"/>
        <v>3</v>
      </c>
      <c r="J308" s="22">
        <f t="shared" si="82"/>
        <v>3</v>
      </c>
      <c r="K308" s="22">
        <f t="shared" si="83"/>
        <v>4</v>
      </c>
      <c r="L308" s="22">
        <f t="shared" si="84"/>
        <v>33</v>
      </c>
      <c r="M308" s="22">
        <f t="shared" si="85"/>
        <v>27</v>
      </c>
      <c r="N308" s="22">
        <f t="shared" si="86"/>
        <v>12</v>
      </c>
      <c r="O308" s="22">
        <f t="shared" si="87"/>
        <v>33</v>
      </c>
      <c r="P308" s="23" t="str">
        <f t="shared" si="88"/>
        <v/>
      </c>
      <c r="Q308" s="23" t="str">
        <f t="shared" si="89"/>
        <v>一级,优</v>
      </c>
      <c r="R308" s="28">
        <f t="shared" si="78"/>
        <v>29.6296296296296</v>
      </c>
      <c r="S308" s="28">
        <f t="shared" si="93"/>
        <v>14.2695582523048</v>
      </c>
      <c r="T308" s="28">
        <f t="shared" si="94"/>
        <v>15.3600713773248</v>
      </c>
      <c r="U308" s="29" t="b">
        <f t="shared" si="79"/>
        <v>0</v>
      </c>
      <c r="V308" s="28">
        <f t="shared" si="90"/>
        <v>68</v>
      </c>
      <c r="W308" s="29">
        <f t="shared" si="91"/>
        <v>0</v>
      </c>
      <c r="X308" s="29" t="b">
        <f t="shared" si="80"/>
        <v>0</v>
      </c>
      <c r="Y308" s="28">
        <f t="shared" si="92"/>
        <v>37.4</v>
      </c>
    </row>
    <row r="309" s="1" customFormat="1" spans="1:25">
      <c r="A309" s="14" t="s">
        <v>42</v>
      </c>
      <c r="B309" s="15" t="s">
        <v>348</v>
      </c>
      <c r="C309" s="16">
        <v>7</v>
      </c>
      <c r="D309" s="16">
        <v>5</v>
      </c>
      <c r="E309" s="16">
        <v>0.4</v>
      </c>
      <c r="F309" s="16">
        <v>104</v>
      </c>
      <c r="G309" s="16">
        <v>44</v>
      </c>
      <c r="H309" s="16">
        <v>9</v>
      </c>
      <c r="I309" s="22">
        <f t="shared" si="81"/>
        <v>3</v>
      </c>
      <c r="J309" s="22">
        <f t="shared" si="82"/>
        <v>3</v>
      </c>
      <c r="K309" s="22">
        <f t="shared" si="83"/>
        <v>4</v>
      </c>
      <c r="L309" s="22">
        <f t="shared" si="84"/>
        <v>33</v>
      </c>
      <c r="M309" s="22">
        <f t="shared" si="85"/>
        <v>44</v>
      </c>
      <c r="N309" s="22">
        <f t="shared" si="86"/>
        <v>13</v>
      </c>
      <c r="O309" s="22">
        <f t="shared" si="87"/>
        <v>44</v>
      </c>
      <c r="P309" s="23" t="str">
        <f t="shared" si="88"/>
        <v/>
      </c>
      <c r="Q309" s="23" t="str">
        <f t="shared" si="89"/>
        <v>一级,优</v>
      </c>
      <c r="R309" s="28">
        <f t="shared" si="78"/>
        <v>20.4545454545455</v>
      </c>
      <c r="S309" s="28">
        <f t="shared" si="93"/>
        <v>14.5647810112957</v>
      </c>
      <c r="T309" s="28">
        <f t="shared" si="94"/>
        <v>5.8897644432498</v>
      </c>
      <c r="U309" s="29" t="b">
        <f t="shared" si="79"/>
        <v>0</v>
      </c>
      <c r="V309" s="28">
        <f t="shared" si="90"/>
        <v>61.6666666666667</v>
      </c>
      <c r="W309" s="29">
        <f t="shared" si="91"/>
        <v>0</v>
      </c>
      <c r="X309" s="29" t="b">
        <f t="shared" si="80"/>
        <v>0</v>
      </c>
      <c r="Y309" s="28">
        <f t="shared" si="92"/>
        <v>33.9166666666667</v>
      </c>
    </row>
    <row r="310" s="1" customFormat="1" spans="1:25">
      <c r="A310" s="14" t="s">
        <v>42</v>
      </c>
      <c r="B310" s="15" t="s">
        <v>349</v>
      </c>
      <c r="C310" s="16">
        <v>7</v>
      </c>
      <c r="D310" s="16">
        <v>6</v>
      </c>
      <c r="E310" s="16">
        <v>0.4</v>
      </c>
      <c r="F310" s="16">
        <v>101</v>
      </c>
      <c r="G310" s="16">
        <v>44</v>
      </c>
      <c r="H310" s="16">
        <v>8</v>
      </c>
      <c r="I310" s="22">
        <f t="shared" si="81"/>
        <v>3</v>
      </c>
      <c r="J310" s="22">
        <f t="shared" si="82"/>
        <v>3</v>
      </c>
      <c r="K310" s="22">
        <f t="shared" si="83"/>
        <v>4</v>
      </c>
      <c r="L310" s="22">
        <f t="shared" si="84"/>
        <v>32</v>
      </c>
      <c r="M310" s="22">
        <f t="shared" si="85"/>
        <v>44</v>
      </c>
      <c r="N310" s="22">
        <f t="shared" si="86"/>
        <v>12</v>
      </c>
      <c r="O310" s="22">
        <f t="shared" si="87"/>
        <v>44</v>
      </c>
      <c r="P310" s="23" t="str">
        <f t="shared" si="88"/>
        <v/>
      </c>
      <c r="Q310" s="23" t="str">
        <f t="shared" si="89"/>
        <v>一级,优</v>
      </c>
      <c r="R310" s="28">
        <f t="shared" si="78"/>
        <v>18.1818181818182</v>
      </c>
      <c r="S310" s="28">
        <f t="shared" si="93"/>
        <v>13.1084069256112</v>
      </c>
      <c r="T310" s="28">
        <f t="shared" si="94"/>
        <v>5.07341125620696</v>
      </c>
      <c r="U310" s="29" t="b">
        <f t="shared" si="79"/>
        <v>0</v>
      </c>
      <c r="V310" s="28">
        <f t="shared" si="90"/>
        <v>66.6666666666667</v>
      </c>
      <c r="W310" s="29">
        <f t="shared" si="91"/>
        <v>0</v>
      </c>
      <c r="X310" s="29" t="b">
        <f t="shared" si="80"/>
        <v>0</v>
      </c>
      <c r="Y310" s="28">
        <f t="shared" si="92"/>
        <v>36.6666666666667</v>
      </c>
    </row>
    <row r="311" s="1" customFormat="1" spans="1:25">
      <c r="A311" s="14" t="s">
        <v>42</v>
      </c>
      <c r="B311" s="15" t="s">
        <v>350</v>
      </c>
      <c r="C311" s="16">
        <v>7</v>
      </c>
      <c r="D311" s="16">
        <v>16</v>
      </c>
      <c r="E311" s="16">
        <v>0.4</v>
      </c>
      <c r="F311" s="16">
        <v>86</v>
      </c>
      <c r="G311" s="16">
        <v>42</v>
      </c>
      <c r="H311" s="16">
        <v>13</v>
      </c>
      <c r="I311" s="22">
        <f t="shared" si="81"/>
        <v>3</v>
      </c>
      <c r="J311" s="22">
        <f t="shared" si="82"/>
        <v>8</v>
      </c>
      <c r="K311" s="22">
        <f t="shared" si="83"/>
        <v>4</v>
      </c>
      <c r="L311" s="22">
        <f t="shared" si="84"/>
        <v>27</v>
      </c>
      <c r="M311" s="22">
        <f t="shared" si="85"/>
        <v>42</v>
      </c>
      <c r="N311" s="22">
        <f t="shared" si="86"/>
        <v>19</v>
      </c>
      <c r="O311" s="22">
        <f t="shared" si="87"/>
        <v>42</v>
      </c>
      <c r="P311" s="23" t="str">
        <f t="shared" si="88"/>
        <v/>
      </c>
      <c r="Q311" s="23" t="str">
        <f t="shared" si="89"/>
        <v>一级,优</v>
      </c>
      <c r="R311" s="28">
        <f t="shared" si="78"/>
        <v>30.952380952381</v>
      </c>
      <c r="S311" s="28">
        <f t="shared" si="93"/>
        <v>11.845780662985</v>
      </c>
      <c r="T311" s="28">
        <f t="shared" si="94"/>
        <v>19.106600289396</v>
      </c>
      <c r="U311" s="29" t="b">
        <f t="shared" si="79"/>
        <v>0</v>
      </c>
      <c r="V311" s="28">
        <f t="shared" si="90"/>
        <v>72.3333333333333</v>
      </c>
      <c r="W311" s="29">
        <f t="shared" si="91"/>
        <v>0</v>
      </c>
      <c r="X311" s="29" t="b">
        <f t="shared" si="80"/>
        <v>0</v>
      </c>
      <c r="Y311" s="28">
        <f t="shared" si="92"/>
        <v>39.7833333333333</v>
      </c>
    </row>
    <row r="312" s="1" customFormat="1" spans="1:25">
      <c r="A312" s="14" t="s">
        <v>42</v>
      </c>
      <c r="B312" s="15" t="s">
        <v>351</v>
      </c>
      <c r="C312" s="16">
        <v>8</v>
      </c>
      <c r="D312" s="16">
        <v>66</v>
      </c>
      <c r="E312" s="16">
        <v>0.5</v>
      </c>
      <c r="F312" s="16">
        <v>26</v>
      </c>
      <c r="G312" s="16">
        <v>78</v>
      </c>
      <c r="H312" s="16">
        <v>20</v>
      </c>
      <c r="I312" s="22">
        <f t="shared" si="81"/>
        <v>3</v>
      </c>
      <c r="J312" s="22">
        <f t="shared" si="82"/>
        <v>33</v>
      </c>
      <c r="K312" s="22">
        <f t="shared" si="83"/>
        <v>5</v>
      </c>
      <c r="L312" s="22">
        <f t="shared" si="84"/>
        <v>9</v>
      </c>
      <c r="M312" s="22">
        <f t="shared" si="85"/>
        <v>64</v>
      </c>
      <c r="N312" s="22">
        <f t="shared" si="86"/>
        <v>29</v>
      </c>
      <c r="O312" s="22">
        <f t="shared" si="87"/>
        <v>64</v>
      </c>
      <c r="P312" s="23" t="str">
        <f t="shared" si="88"/>
        <v>PM10</v>
      </c>
      <c r="Q312" s="23" t="str">
        <f t="shared" si="89"/>
        <v>二级，良</v>
      </c>
      <c r="R312" s="28">
        <f t="shared" si="78"/>
        <v>25.6410256410256</v>
      </c>
      <c r="S312" s="28">
        <f t="shared" si="93"/>
        <v>12.5020688192731</v>
      </c>
      <c r="T312" s="28">
        <f t="shared" si="94"/>
        <v>13.1389568217525</v>
      </c>
      <c r="U312" s="29" t="b">
        <f t="shared" si="79"/>
        <v>0</v>
      </c>
      <c r="V312" s="28">
        <f t="shared" si="90"/>
        <v>73.3333333333333</v>
      </c>
      <c r="W312" s="29">
        <f t="shared" si="91"/>
        <v>1</v>
      </c>
      <c r="X312" s="29" t="b">
        <f t="shared" si="80"/>
        <v>0</v>
      </c>
      <c r="Y312" s="28">
        <f t="shared" si="92"/>
        <v>40.3333333333333</v>
      </c>
    </row>
    <row r="313" s="1" customFormat="1" spans="1:25">
      <c r="A313" s="14" t="s">
        <v>42</v>
      </c>
      <c r="B313" s="15" t="s">
        <v>352</v>
      </c>
      <c r="C313" s="16">
        <v>6</v>
      </c>
      <c r="D313" s="16">
        <v>48</v>
      </c>
      <c r="E313" s="16">
        <v>0.5</v>
      </c>
      <c r="F313" s="16">
        <v>32</v>
      </c>
      <c r="G313" s="16">
        <v>186</v>
      </c>
      <c r="H313" s="16">
        <v>24</v>
      </c>
      <c r="I313" s="22">
        <f t="shared" si="81"/>
        <v>2</v>
      </c>
      <c r="J313" s="22">
        <f t="shared" si="82"/>
        <v>24</v>
      </c>
      <c r="K313" s="22">
        <f t="shared" si="83"/>
        <v>5</v>
      </c>
      <c r="L313" s="22">
        <f t="shared" si="84"/>
        <v>10</v>
      </c>
      <c r="M313" s="22">
        <f t="shared" si="85"/>
        <v>118</v>
      </c>
      <c r="N313" s="22">
        <f t="shared" si="86"/>
        <v>35</v>
      </c>
      <c r="O313" s="22">
        <f t="shared" si="87"/>
        <v>118</v>
      </c>
      <c r="P313" s="23" t="str">
        <f t="shared" si="88"/>
        <v>PM10</v>
      </c>
      <c r="Q313" s="23" t="str">
        <f t="shared" si="89"/>
        <v>三级，轻度污染</v>
      </c>
      <c r="R313" s="28">
        <f t="shared" si="78"/>
        <v>12.9032258064516</v>
      </c>
      <c r="S313" s="28">
        <f t="shared" si="93"/>
        <v>12.4882833216167</v>
      </c>
      <c r="T313" s="28">
        <f t="shared" si="94"/>
        <v>0.414942484834956</v>
      </c>
      <c r="U313" s="29" t="str">
        <f t="shared" si="79"/>
        <v>PM10</v>
      </c>
      <c r="V313" s="28">
        <f t="shared" si="90"/>
        <v>89</v>
      </c>
      <c r="W313" s="29">
        <f t="shared" si="91"/>
        <v>1</v>
      </c>
      <c r="X313" s="29" t="str">
        <f t="shared" si="80"/>
        <v>PM10</v>
      </c>
      <c r="Y313" s="28">
        <f t="shared" si="92"/>
        <v>48.95</v>
      </c>
    </row>
    <row r="314" s="1" customFormat="1" spans="1:25">
      <c r="A314" s="14" t="s">
        <v>42</v>
      </c>
      <c r="B314" s="15" t="s">
        <v>353</v>
      </c>
      <c r="C314" s="16">
        <v>6</v>
      </c>
      <c r="D314" s="16">
        <v>28</v>
      </c>
      <c r="E314" s="16">
        <v>0.4</v>
      </c>
      <c r="F314" s="16">
        <v>44</v>
      </c>
      <c r="G314" s="16">
        <v>92</v>
      </c>
      <c r="H314" s="16">
        <v>14</v>
      </c>
      <c r="I314" s="22">
        <f t="shared" si="81"/>
        <v>2</v>
      </c>
      <c r="J314" s="22">
        <f t="shared" si="82"/>
        <v>14</v>
      </c>
      <c r="K314" s="22">
        <f t="shared" si="83"/>
        <v>4</v>
      </c>
      <c r="L314" s="22">
        <f t="shared" si="84"/>
        <v>14</v>
      </c>
      <c r="M314" s="22">
        <f t="shared" si="85"/>
        <v>71</v>
      </c>
      <c r="N314" s="22">
        <f t="shared" si="86"/>
        <v>20</v>
      </c>
      <c r="O314" s="22">
        <f t="shared" si="87"/>
        <v>71</v>
      </c>
      <c r="P314" s="23" t="str">
        <f t="shared" si="88"/>
        <v>PM10</v>
      </c>
      <c r="Q314" s="23" t="str">
        <f t="shared" si="89"/>
        <v>二级，良</v>
      </c>
      <c r="R314" s="28">
        <f t="shared" si="78"/>
        <v>15.2173913043478</v>
      </c>
      <c r="S314" s="28">
        <f t="shared" si="93"/>
        <v>11.4802188054876</v>
      </c>
      <c r="T314" s="28">
        <f t="shared" si="94"/>
        <v>3.73717249886021</v>
      </c>
      <c r="U314" s="29" t="b">
        <f t="shared" si="79"/>
        <v>0</v>
      </c>
      <c r="V314" s="28">
        <f t="shared" si="90"/>
        <v>140.333333333333</v>
      </c>
      <c r="W314" s="29">
        <f t="shared" si="91"/>
        <v>0</v>
      </c>
      <c r="X314" s="29" t="b">
        <f t="shared" si="80"/>
        <v>0</v>
      </c>
      <c r="Y314" s="28">
        <f t="shared" si="92"/>
        <v>77.1833333333333</v>
      </c>
    </row>
    <row r="315" s="1" customFormat="1" spans="1:25">
      <c r="A315" s="14" t="s">
        <v>42</v>
      </c>
      <c r="B315" s="15" t="s">
        <v>354</v>
      </c>
      <c r="C315" s="16">
        <v>6</v>
      </c>
      <c r="D315" s="16">
        <v>9</v>
      </c>
      <c r="E315" s="16">
        <v>0.4</v>
      </c>
      <c r="F315" s="16">
        <v>65</v>
      </c>
      <c r="G315" s="16">
        <v>46</v>
      </c>
      <c r="H315" s="16">
        <v>13</v>
      </c>
      <c r="I315" s="22">
        <f t="shared" si="81"/>
        <v>2</v>
      </c>
      <c r="J315" s="22">
        <f t="shared" si="82"/>
        <v>5</v>
      </c>
      <c r="K315" s="22">
        <f t="shared" si="83"/>
        <v>4</v>
      </c>
      <c r="L315" s="22">
        <f t="shared" si="84"/>
        <v>21</v>
      </c>
      <c r="M315" s="22">
        <f t="shared" si="85"/>
        <v>46</v>
      </c>
      <c r="N315" s="22">
        <f t="shared" si="86"/>
        <v>19</v>
      </c>
      <c r="O315" s="22">
        <f t="shared" si="87"/>
        <v>46</v>
      </c>
      <c r="P315" s="23" t="str">
        <f t="shared" si="88"/>
        <v/>
      </c>
      <c r="Q315" s="23" t="str">
        <f t="shared" si="89"/>
        <v>一级,优</v>
      </c>
      <c r="R315" s="28">
        <f t="shared" si="78"/>
        <v>28.2608695652174</v>
      </c>
      <c r="S315" s="28">
        <f t="shared" si="93"/>
        <v>10.2791989450475</v>
      </c>
      <c r="T315" s="28">
        <f t="shared" si="94"/>
        <v>17.9816706201699</v>
      </c>
      <c r="U315" s="29" t="b">
        <f t="shared" si="79"/>
        <v>0</v>
      </c>
      <c r="V315" s="28">
        <f t="shared" si="90"/>
        <v>162</v>
      </c>
      <c r="W315" s="29">
        <f t="shared" si="91"/>
        <v>0</v>
      </c>
      <c r="X315" s="29" t="b">
        <f t="shared" si="80"/>
        <v>0</v>
      </c>
      <c r="Y315" s="28">
        <f t="shared" si="92"/>
        <v>89.1</v>
      </c>
    </row>
    <row r="316" s="1" customFormat="1" spans="1:25">
      <c r="A316" s="14" t="s">
        <v>42</v>
      </c>
      <c r="B316" s="15" t="s">
        <v>355</v>
      </c>
      <c r="C316" s="16">
        <v>6</v>
      </c>
      <c r="D316" s="16">
        <v>7</v>
      </c>
      <c r="E316" s="16">
        <v>0.4</v>
      </c>
      <c r="F316" s="16">
        <v>71</v>
      </c>
      <c r="G316" s="16">
        <v>30</v>
      </c>
      <c r="H316" s="16">
        <v>13</v>
      </c>
      <c r="I316" s="22">
        <f t="shared" si="81"/>
        <v>2</v>
      </c>
      <c r="J316" s="22">
        <f t="shared" si="82"/>
        <v>4</v>
      </c>
      <c r="K316" s="22">
        <f t="shared" si="83"/>
        <v>4</v>
      </c>
      <c r="L316" s="22">
        <f t="shared" si="84"/>
        <v>23</v>
      </c>
      <c r="M316" s="22">
        <f t="shared" si="85"/>
        <v>30</v>
      </c>
      <c r="N316" s="22">
        <f t="shared" si="86"/>
        <v>19</v>
      </c>
      <c r="O316" s="22">
        <f t="shared" si="87"/>
        <v>30</v>
      </c>
      <c r="P316" s="23" t="str">
        <f t="shared" si="88"/>
        <v/>
      </c>
      <c r="Q316" s="23" t="str">
        <f t="shared" si="89"/>
        <v>一级,优</v>
      </c>
      <c r="R316" s="28">
        <f t="shared" si="78"/>
        <v>43.3333333333333</v>
      </c>
      <c r="S316" s="28">
        <f t="shared" si="93"/>
        <v>10.9297259542701</v>
      </c>
      <c r="T316" s="28">
        <f t="shared" si="94"/>
        <v>32.4036073790632</v>
      </c>
      <c r="U316" s="29" t="b">
        <f t="shared" si="79"/>
        <v>0</v>
      </c>
      <c r="V316" s="28">
        <f t="shared" si="90"/>
        <v>162.666666666667</v>
      </c>
      <c r="W316" s="29">
        <f t="shared" si="91"/>
        <v>0</v>
      </c>
      <c r="X316" s="29" t="b">
        <f t="shared" si="80"/>
        <v>0</v>
      </c>
      <c r="Y316" s="28">
        <f t="shared" si="92"/>
        <v>89.4666666666667</v>
      </c>
    </row>
    <row r="317" s="1" customFormat="1" spans="1:25">
      <c r="A317" s="14" t="s">
        <v>42</v>
      </c>
      <c r="B317" s="15" t="s">
        <v>356</v>
      </c>
      <c r="C317" s="16">
        <v>6</v>
      </c>
      <c r="D317" s="16">
        <v>5</v>
      </c>
      <c r="E317" s="16">
        <v>0.4</v>
      </c>
      <c r="F317" s="16">
        <v>74</v>
      </c>
      <c r="G317" s="16">
        <v>31</v>
      </c>
      <c r="H317" s="16">
        <v>16</v>
      </c>
      <c r="I317" s="22">
        <f t="shared" si="81"/>
        <v>2</v>
      </c>
      <c r="J317" s="22">
        <f t="shared" si="82"/>
        <v>3</v>
      </c>
      <c r="K317" s="22">
        <f t="shared" si="83"/>
        <v>4</v>
      </c>
      <c r="L317" s="22">
        <f t="shared" si="84"/>
        <v>24</v>
      </c>
      <c r="M317" s="22">
        <f t="shared" si="85"/>
        <v>31</v>
      </c>
      <c r="N317" s="22">
        <f t="shared" si="86"/>
        <v>23</v>
      </c>
      <c r="O317" s="22">
        <f t="shared" si="87"/>
        <v>31</v>
      </c>
      <c r="P317" s="23" t="str">
        <f t="shared" si="88"/>
        <v/>
      </c>
      <c r="Q317" s="23" t="str">
        <f t="shared" si="89"/>
        <v>一级,优</v>
      </c>
      <c r="R317" s="28">
        <f t="shared" si="78"/>
        <v>51.6129032258064</v>
      </c>
      <c r="S317" s="28">
        <f t="shared" si="93"/>
        <v>13.0256855502297</v>
      </c>
      <c r="T317" s="28">
        <f t="shared" si="94"/>
        <v>38.5872176755767</v>
      </c>
      <c r="U317" s="29" t="b">
        <f t="shared" si="79"/>
        <v>0</v>
      </c>
      <c r="V317" s="28">
        <f t="shared" si="90"/>
        <v>158</v>
      </c>
      <c r="W317" s="29">
        <f t="shared" si="91"/>
        <v>0</v>
      </c>
      <c r="X317" s="29" t="b">
        <f t="shared" si="80"/>
        <v>0</v>
      </c>
      <c r="Y317" s="28">
        <f t="shared" si="92"/>
        <v>86.9</v>
      </c>
    </row>
    <row r="318" s="1" customFormat="1" spans="1:25">
      <c r="A318" s="14" t="s">
        <v>42</v>
      </c>
      <c r="B318" s="15" t="s">
        <v>357</v>
      </c>
      <c r="C318" s="16">
        <v>6</v>
      </c>
      <c r="D318" s="16">
        <v>6</v>
      </c>
      <c r="E318" s="16">
        <v>0.4</v>
      </c>
      <c r="F318" s="16">
        <v>68</v>
      </c>
      <c r="G318" s="16">
        <v>27</v>
      </c>
      <c r="H318" s="16">
        <v>18</v>
      </c>
      <c r="I318" s="22">
        <f t="shared" si="81"/>
        <v>2</v>
      </c>
      <c r="J318" s="22">
        <f t="shared" si="82"/>
        <v>3</v>
      </c>
      <c r="K318" s="22">
        <f t="shared" si="83"/>
        <v>4</v>
      </c>
      <c r="L318" s="22">
        <f t="shared" si="84"/>
        <v>22</v>
      </c>
      <c r="M318" s="22">
        <f t="shared" si="85"/>
        <v>27</v>
      </c>
      <c r="N318" s="22">
        <f t="shared" si="86"/>
        <v>26</v>
      </c>
      <c r="O318" s="22">
        <f t="shared" si="87"/>
        <v>27</v>
      </c>
      <c r="P318" s="23" t="str">
        <f t="shared" si="88"/>
        <v/>
      </c>
      <c r="Q318" s="23" t="str">
        <f t="shared" si="89"/>
        <v>一级,优</v>
      </c>
      <c r="R318" s="28">
        <f t="shared" si="78"/>
        <v>66.6666666666667</v>
      </c>
      <c r="S318" s="28">
        <f t="shared" si="93"/>
        <v>14.7473957396819</v>
      </c>
      <c r="T318" s="28">
        <f t="shared" si="94"/>
        <v>51.9192709269848</v>
      </c>
      <c r="U318" s="29" t="b">
        <f t="shared" si="79"/>
        <v>0</v>
      </c>
      <c r="V318" s="28">
        <f t="shared" si="90"/>
        <v>154.333333333333</v>
      </c>
      <c r="W318" s="29">
        <f t="shared" si="91"/>
        <v>0</v>
      </c>
      <c r="X318" s="29" t="b">
        <f t="shared" si="80"/>
        <v>0</v>
      </c>
      <c r="Y318" s="28">
        <f t="shared" si="92"/>
        <v>84.8833333333333</v>
      </c>
    </row>
    <row r="319" s="1" customFormat="1" spans="1:25">
      <c r="A319" s="14" t="s">
        <v>42</v>
      </c>
      <c r="B319" s="15" t="s">
        <v>358</v>
      </c>
      <c r="C319" s="16">
        <v>6</v>
      </c>
      <c r="D319" s="16">
        <v>8</v>
      </c>
      <c r="E319" s="16">
        <v>0.4</v>
      </c>
      <c r="F319" s="16">
        <v>60</v>
      </c>
      <c r="G319" s="16">
        <v>33</v>
      </c>
      <c r="H319" s="16">
        <v>19</v>
      </c>
      <c r="I319" s="22">
        <f t="shared" si="81"/>
        <v>2</v>
      </c>
      <c r="J319" s="22">
        <f t="shared" si="82"/>
        <v>4</v>
      </c>
      <c r="K319" s="22">
        <f t="shared" si="83"/>
        <v>4</v>
      </c>
      <c r="L319" s="22">
        <f t="shared" si="84"/>
        <v>19</v>
      </c>
      <c r="M319" s="22">
        <f t="shared" si="85"/>
        <v>33</v>
      </c>
      <c r="N319" s="22">
        <f t="shared" si="86"/>
        <v>28</v>
      </c>
      <c r="O319" s="22">
        <f t="shared" si="87"/>
        <v>33</v>
      </c>
      <c r="P319" s="23" t="str">
        <f t="shared" si="88"/>
        <v/>
      </c>
      <c r="Q319" s="23" t="str">
        <f t="shared" si="89"/>
        <v>一级,优</v>
      </c>
      <c r="R319" s="28">
        <f t="shared" si="78"/>
        <v>57.5757575757576</v>
      </c>
      <c r="S319" s="28">
        <f t="shared" si="93"/>
        <v>18.1661991584853</v>
      </c>
      <c r="T319" s="28">
        <f t="shared" si="94"/>
        <v>39.4095584172723</v>
      </c>
      <c r="U319" s="29" t="b">
        <f t="shared" si="79"/>
        <v>0</v>
      </c>
      <c r="V319" s="28">
        <f t="shared" si="90"/>
        <v>137.333333333333</v>
      </c>
      <c r="W319" s="29">
        <f t="shared" si="91"/>
        <v>0</v>
      </c>
      <c r="X319" s="29" t="b">
        <f t="shared" si="80"/>
        <v>0</v>
      </c>
      <c r="Y319" s="28">
        <f t="shared" si="92"/>
        <v>75.5333333333333</v>
      </c>
    </row>
    <row r="320" s="1" customFormat="1" spans="1:25">
      <c r="A320" s="14" t="s">
        <v>42</v>
      </c>
      <c r="B320" s="15" t="s">
        <v>359</v>
      </c>
      <c r="C320" s="16">
        <v>6</v>
      </c>
      <c r="D320" s="16">
        <v>8</v>
      </c>
      <c r="E320" s="16">
        <v>0.4</v>
      </c>
      <c r="F320" s="16">
        <v>51</v>
      </c>
      <c r="G320" s="16">
        <v>36</v>
      </c>
      <c r="H320" s="16">
        <v>20</v>
      </c>
      <c r="I320" s="22">
        <f t="shared" si="81"/>
        <v>2</v>
      </c>
      <c r="J320" s="22">
        <f t="shared" si="82"/>
        <v>4</v>
      </c>
      <c r="K320" s="22">
        <f t="shared" si="83"/>
        <v>4</v>
      </c>
      <c r="L320" s="22">
        <f t="shared" si="84"/>
        <v>16</v>
      </c>
      <c r="M320" s="22">
        <f t="shared" si="85"/>
        <v>36</v>
      </c>
      <c r="N320" s="22">
        <f t="shared" si="86"/>
        <v>29</v>
      </c>
      <c r="O320" s="22">
        <f t="shared" si="87"/>
        <v>36</v>
      </c>
      <c r="P320" s="23" t="str">
        <f t="shared" si="88"/>
        <v/>
      </c>
      <c r="Q320" s="23" t="str">
        <f t="shared" si="89"/>
        <v>一级,优</v>
      </c>
      <c r="R320" s="28">
        <f t="shared" si="78"/>
        <v>55.5555555555556</v>
      </c>
      <c r="S320" s="28">
        <f t="shared" si="93"/>
        <v>21.8889101392608</v>
      </c>
      <c r="T320" s="28">
        <f t="shared" si="94"/>
        <v>33.6666454162948</v>
      </c>
      <c r="U320" s="29" t="b">
        <f t="shared" si="79"/>
        <v>0</v>
      </c>
      <c r="V320" s="28">
        <f t="shared" si="90"/>
        <v>86.3333333333333</v>
      </c>
      <c r="W320" s="29">
        <f t="shared" si="91"/>
        <v>0</v>
      </c>
      <c r="X320" s="29" t="b">
        <f t="shared" si="80"/>
        <v>0</v>
      </c>
      <c r="Y320" s="28">
        <f t="shared" si="92"/>
        <v>47.4833333333333</v>
      </c>
    </row>
    <row r="321" s="1" customFormat="1" spans="1:25">
      <c r="A321" s="14" t="s">
        <v>42</v>
      </c>
      <c r="B321" s="15" t="s">
        <v>360</v>
      </c>
      <c r="C321" s="16">
        <v>6</v>
      </c>
      <c r="D321" s="16">
        <v>6</v>
      </c>
      <c r="E321" s="16">
        <v>0.4</v>
      </c>
      <c r="F321" s="16">
        <v>48</v>
      </c>
      <c r="G321" s="16">
        <v>33</v>
      </c>
      <c r="H321" s="16">
        <v>20</v>
      </c>
      <c r="I321" s="22">
        <f t="shared" si="81"/>
        <v>2</v>
      </c>
      <c r="J321" s="22">
        <f t="shared" si="82"/>
        <v>3</v>
      </c>
      <c r="K321" s="22">
        <f t="shared" si="83"/>
        <v>4</v>
      </c>
      <c r="L321" s="22">
        <f t="shared" si="84"/>
        <v>15</v>
      </c>
      <c r="M321" s="22">
        <f t="shared" si="85"/>
        <v>33</v>
      </c>
      <c r="N321" s="22">
        <f t="shared" si="86"/>
        <v>29</v>
      </c>
      <c r="O321" s="22">
        <f t="shared" si="87"/>
        <v>33</v>
      </c>
      <c r="P321" s="23" t="str">
        <f t="shared" si="88"/>
        <v/>
      </c>
      <c r="Q321" s="23" t="str">
        <f t="shared" si="89"/>
        <v>一级,优</v>
      </c>
      <c r="R321" s="28">
        <f t="shared" si="78"/>
        <v>60.6060606060606</v>
      </c>
      <c r="S321" s="28">
        <f t="shared" si="93"/>
        <v>25.2504238268614</v>
      </c>
      <c r="T321" s="28">
        <f t="shared" si="94"/>
        <v>35.3556367791992</v>
      </c>
      <c r="U321" s="29" t="b">
        <f t="shared" si="79"/>
        <v>0</v>
      </c>
      <c r="V321" s="28">
        <f t="shared" si="90"/>
        <v>67.6666666666667</v>
      </c>
      <c r="W321" s="29">
        <f t="shared" si="91"/>
        <v>0</v>
      </c>
      <c r="X321" s="29" t="b">
        <f t="shared" si="80"/>
        <v>0</v>
      </c>
      <c r="Y321" s="28">
        <f t="shared" si="92"/>
        <v>37.2166666666667</v>
      </c>
    </row>
    <row r="322" s="1" customFormat="1" spans="1:25">
      <c r="A322" s="14" t="s">
        <v>42</v>
      </c>
      <c r="B322" s="15" t="s">
        <v>361</v>
      </c>
      <c r="C322" s="16">
        <v>6</v>
      </c>
      <c r="D322" s="16">
        <v>8</v>
      </c>
      <c r="E322" s="16">
        <v>0.4</v>
      </c>
      <c r="F322" s="16">
        <v>42</v>
      </c>
      <c r="G322" s="16">
        <v>34</v>
      </c>
      <c r="H322" s="16">
        <v>20</v>
      </c>
      <c r="I322" s="22">
        <f t="shared" si="81"/>
        <v>2</v>
      </c>
      <c r="J322" s="22">
        <f t="shared" si="82"/>
        <v>4</v>
      </c>
      <c r="K322" s="22">
        <f t="shared" si="83"/>
        <v>4</v>
      </c>
      <c r="L322" s="22">
        <f t="shared" si="84"/>
        <v>14</v>
      </c>
      <c r="M322" s="22">
        <f t="shared" si="85"/>
        <v>34</v>
      </c>
      <c r="N322" s="22">
        <f t="shared" si="86"/>
        <v>29</v>
      </c>
      <c r="O322" s="22">
        <f t="shared" si="87"/>
        <v>34</v>
      </c>
      <c r="P322" s="23" t="str">
        <f t="shared" si="88"/>
        <v/>
      </c>
      <c r="Q322" s="23" t="str">
        <f t="shared" si="89"/>
        <v>一级,优</v>
      </c>
      <c r="R322" s="28">
        <f t="shared" si="78"/>
        <v>58.8235294117647</v>
      </c>
      <c r="S322" s="28">
        <f t="shared" si="93"/>
        <v>27.9458564135983</v>
      </c>
      <c r="T322" s="28">
        <f t="shared" si="94"/>
        <v>30.8776729981664</v>
      </c>
      <c r="U322" s="29" t="b">
        <f t="shared" si="79"/>
        <v>0</v>
      </c>
      <c r="V322" s="28">
        <f t="shared" si="90"/>
        <v>63.3333333333333</v>
      </c>
      <c r="W322" s="29">
        <f t="shared" si="91"/>
        <v>0</v>
      </c>
      <c r="X322" s="29" t="b">
        <f t="shared" si="80"/>
        <v>0</v>
      </c>
      <c r="Y322" s="28">
        <f t="shared" si="92"/>
        <v>34.8333333333333</v>
      </c>
    </row>
    <row r="323" s="1" customFormat="1" spans="1:25">
      <c r="A323" s="14" t="s">
        <v>42</v>
      </c>
      <c r="B323" s="15" t="s">
        <v>362</v>
      </c>
      <c r="C323" s="16">
        <v>6</v>
      </c>
      <c r="D323" s="16">
        <v>15</v>
      </c>
      <c r="E323" s="16">
        <v>0.4</v>
      </c>
      <c r="F323" s="16">
        <v>36</v>
      </c>
      <c r="G323" s="16">
        <v>31</v>
      </c>
      <c r="H323" s="16">
        <v>19</v>
      </c>
      <c r="I323" s="22">
        <f t="shared" si="81"/>
        <v>2</v>
      </c>
      <c r="J323" s="22">
        <f t="shared" si="82"/>
        <v>8</v>
      </c>
      <c r="K323" s="22">
        <f t="shared" si="83"/>
        <v>4</v>
      </c>
      <c r="L323" s="22">
        <f t="shared" si="84"/>
        <v>12</v>
      </c>
      <c r="M323" s="22">
        <f t="shared" si="85"/>
        <v>31</v>
      </c>
      <c r="N323" s="22">
        <f t="shared" si="86"/>
        <v>28</v>
      </c>
      <c r="O323" s="22">
        <f t="shared" si="87"/>
        <v>31</v>
      </c>
      <c r="P323" s="23" t="str">
        <f t="shared" si="88"/>
        <v/>
      </c>
      <c r="Q323" s="23" t="str">
        <f t="shared" si="89"/>
        <v>一级,优</v>
      </c>
      <c r="R323" s="28">
        <f t="shared" si="78"/>
        <v>61.2903225806452</v>
      </c>
      <c r="S323" s="28">
        <f t="shared" si="93"/>
        <v>29.236706086801</v>
      </c>
      <c r="T323" s="28">
        <f t="shared" si="94"/>
        <v>32.0536164938442</v>
      </c>
      <c r="U323" s="29" t="b">
        <f t="shared" si="79"/>
        <v>0</v>
      </c>
      <c r="V323" s="28">
        <f t="shared" si="90"/>
        <v>64.6666666666667</v>
      </c>
      <c r="W323" s="29">
        <f t="shared" si="91"/>
        <v>0</v>
      </c>
      <c r="X323" s="29" t="b">
        <f t="shared" si="80"/>
        <v>0</v>
      </c>
      <c r="Y323" s="28">
        <f t="shared" si="92"/>
        <v>35.5666666666667</v>
      </c>
    </row>
    <row r="324" s="1" customFormat="1" spans="1:25">
      <c r="A324" s="14" t="s">
        <v>42</v>
      </c>
      <c r="B324" s="15" t="s">
        <v>363</v>
      </c>
      <c r="C324" s="16">
        <v>6</v>
      </c>
      <c r="D324" s="16">
        <v>30</v>
      </c>
      <c r="E324" s="16">
        <v>0.5</v>
      </c>
      <c r="F324" s="16">
        <v>15</v>
      </c>
      <c r="G324" s="16">
        <v>70</v>
      </c>
      <c r="H324" s="16">
        <v>20</v>
      </c>
      <c r="I324" s="22">
        <f t="shared" si="81"/>
        <v>2</v>
      </c>
      <c r="J324" s="22">
        <f t="shared" si="82"/>
        <v>15</v>
      </c>
      <c r="K324" s="22">
        <f t="shared" si="83"/>
        <v>5</v>
      </c>
      <c r="L324" s="22">
        <f t="shared" si="84"/>
        <v>5</v>
      </c>
      <c r="M324" s="22">
        <f t="shared" si="85"/>
        <v>60</v>
      </c>
      <c r="N324" s="22">
        <f t="shared" si="86"/>
        <v>29</v>
      </c>
      <c r="O324" s="22">
        <f t="shared" si="87"/>
        <v>60</v>
      </c>
      <c r="P324" s="23" t="str">
        <f t="shared" si="88"/>
        <v>PM10</v>
      </c>
      <c r="Q324" s="23" t="str">
        <f t="shared" si="89"/>
        <v>二级，良</v>
      </c>
      <c r="R324" s="28">
        <f t="shared" ref="R324:R387" si="95">H324/G324*100</f>
        <v>28.5714285714286</v>
      </c>
      <c r="S324" s="28">
        <f t="shared" si="93"/>
        <v>30.0431576997042</v>
      </c>
      <c r="T324" s="28">
        <f t="shared" si="94"/>
        <v>-1.47172912827562</v>
      </c>
      <c r="U324" s="29" t="b">
        <f t="shared" ref="U324:U387" si="96">IF(G324&gt;150,"PM10")</f>
        <v>0</v>
      </c>
      <c r="V324" s="28">
        <f t="shared" si="90"/>
        <v>64.6666666666667</v>
      </c>
      <c r="W324" s="29">
        <f t="shared" si="91"/>
        <v>1</v>
      </c>
      <c r="X324" s="29" t="b">
        <f t="shared" ref="X324:X387" si="97">IF(G324&gt;150,"PM10")</f>
        <v>0</v>
      </c>
      <c r="Y324" s="28">
        <f t="shared" si="92"/>
        <v>35.5666666666667</v>
      </c>
    </row>
    <row r="325" s="1" customFormat="1" spans="1:25">
      <c r="A325" s="14" t="s">
        <v>42</v>
      </c>
      <c r="B325" s="15" t="s">
        <v>364</v>
      </c>
      <c r="C325" s="16">
        <v>7</v>
      </c>
      <c r="D325" s="16">
        <v>32</v>
      </c>
      <c r="E325" s="16">
        <v>0.5</v>
      </c>
      <c r="F325" s="16">
        <v>11</v>
      </c>
      <c r="G325" s="16">
        <v>54</v>
      </c>
      <c r="H325" s="16">
        <v>22</v>
      </c>
      <c r="I325" s="22">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3</v>
      </c>
      <c r="J325" s="22">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16</v>
      </c>
      <c r="K325" s="22">
        <f t="shared" ref="K325:K388" si="100">ROUNDUP(IF(COUNT(E325)=1,IF(E325&gt;150,500,IF(E325&gt;=120,(E325-120)*(500-400)/(150-120)+400,IF(E325&gt;=90,(E325-90)*(400-300)/(120-90)+300,IF(E325&gt;=60,(E325-60)*(300-200)/(90-60)+200,IF(E325&gt;=35,(E325-35)*(200-150)/(60-35)+150,IF(E325&gt;=10,(E325-10)*(150-100)/(35-10)+100,IF(E325&gt;=5,(E325-5)*(100-50)/(10-5)+50,IF(E325&gt;=0,(E325-0)*(50-0)/(5-0)+0,"无效值"))))))))),0)</f>
        <v>5</v>
      </c>
      <c r="L325" s="22">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4</v>
      </c>
      <c r="M325" s="22">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52</v>
      </c>
      <c r="N325" s="22">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32</v>
      </c>
      <c r="O325" s="22">
        <f t="shared" ref="O325:O388" si="104">IF(MAX(I325:N325)&lt;=100,IF(COUNTIF(C325:N325,"&gt;0")=12,MAX(I325:N325),""),MAX(I325:N325))</f>
        <v>52</v>
      </c>
      <c r="P325" s="23" t="str">
        <f t="shared" ref="P325:P388" si="105">IF(O325&lt;=50,"",IF(O325=I325,"SO2",IF(O325=J325,"NO2",IF(O325=K325,"CO",IF(O325=L325,"O3",IF(O325=M325,"PM10",IF(O325=N325,"PM2.5",)))))))</f>
        <v>PM10</v>
      </c>
      <c r="Q325" s="23" t="str">
        <f t="shared" ref="Q325:Q388" si="106">IF(COUNT(O325)=1,IF(O325&lt;=50,"一级,优",IF(O325&lt;=100,"二级，良",IF(O325&lt;=150,"三级，轻度污染",IF(O325&lt;=200,"四级，中度污染",IF(O325&lt;=300,"五级，重度污染",IF(O325&gt;300,"六级，严重污染")))))))</f>
        <v>二级，良</v>
      </c>
      <c r="R325" s="28">
        <f t="shared" si="95"/>
        <v>40.7407407407407</v>
      </c>
      <c r="S325" s="28">
        <f t="shared" si="93"/>
        <v>26.868554525101</v>
      </c>
      <c r="T325" s="28">
        <f t="shared" si="94"/>
        <v>13.8721862156397</v>
      </c>
      <c r="U325" s="29" t="b">
        <f t="shared" si="96"/>
        <v>0</v>
      </c>
      <c r="V325" s="28">
        <f t="shared" si="90"/>
        <v>79</v>
      </c>
      <c r="W325" s="29">
        <f t="shared" si="91"/>
        <v>0</v>
      </c>
      <c r="X325" s="29" t="b">
        <f t="shared" si="97"/>
        <v>0</v>
      </c>
      <c r="Y325" s="28">
        <f t="shared" si="92"/>
        <v>43.45</v>
      </c>
    </row>
    <row r="326" s="1" customFormat="1" spans="1:25">
      <c r="A326" s="14" t="s">
        <v>42</v>
      </c>
      <c r="B326" s="15" t="s">
        <v>365</v>
      </c>
      <c r="C326" s="16">
        <v>8</v>
      </c>
      <c r="D326" s="16">
        <v>24</v>
      </c>
      <c r="E326" s="16">
        <v>0.5</v>
      </c>
      <c r="F326" s="16">
        <v>36</v>
      </c>
      <c r="G326" s="16">
        <v>72</v>
      </c>
      <c r="H326" s="16">
        <v>20</v>
      </c>
      <c r="I326" s="22">
        <f t="shared" si="98"/>
        <v>3</v>
      </c>
      <c r="J326" s="22">
        <f t="shared" si="99"/>
        <v>12</v>
      </c>
      <c r="K326" s="22">
        <f t="shared" si="100"/>
        <v>5</v>
      </c>
      <c r="L326" s="22">
        <f t="shared" si="101"/>
        <v>12</v>
      </c>
      <c r="M326" s="22">
        <f t="shared" si="102"/>
        <v>61</v>
      </c>
      <c r="N326" s="22">
        <f t="shared" si="103"/>
        <v>29</v>
      </c>
      <c r="O326" s="22">
        <f t="shared" si="104"/>
        <v>61</v>
      </c>
      <c r="P326" s="23" t="str">
        <f t="shared" si="105"/>
        <v>PM10</v>
      </c>
      <c r="Q326" s="23" t="str">
        <f t="shared" si="106"/>
        <v>二级，良</v>
      </c>
      <c r="R326" s="28">
        <f t="shared" si="95"/>
        <v>27.7777777777778</v>
      </c>
      <c r="S326" s="28">
        <f t="shared" si="93"/>
        <v>25.4656364555163</v>
      </c>
      <c r="T326" s="28">
        <f t="shared" si="94"/>
        <v>2.3121413222615</v>
      </c>
      <c r="U326" s="29" t="b">
        <f t="shared" si="96"/>
        <v>0</v>
      </c>
      <c r="V326" s="28">
        <f t="shared" si="90"/>
        <v>86</v>
      </c>
      <c r="W326" s="29">
        <f t="shared" si="91"/>
        <v>0</v>
      </c>
      <c r="X326" s="29" t="b">
        <f t="shared" si="97"/>
        <v>0</v>
      </c>
      <c r="Y326" s="28">
        <f t="shared" si="92"/>
        <v>47.3</v>
      </c>
    </row>
    <row r="327" s="1" customFormat="1" spans="1:25">
      <c r="A327" s="14" t="s">
        <v>42</v>
      </c>
      <c r="B327" s="15" t="s">
        <v>366</v>
      </c>
      <c r="C327" s="16">
        <v>14</v>
      </c>
      <c r="D327" s="16">
        <v>19</v>
      </c>
      <c r="E327" s="16">
        <v>0.6</v>
      </c>
      <c r="F327" s="16">
        <v>81</v>
      </c>
      <c r="G327" s="16">
        <v>53</v>
      </c>
      <c r="H327" s="16">
        <v>29</v>
      </c>
      <c r="I327" s="22">
        <f t="shared" si="98"/>
        <v>5</v>
      </c>
      <c r="J327" s="22">
        <f t="shared" si="99"/>
        <v>10</v>
      </c>
      <c r="K327" s="22">
        <f t="shared" si="100"/>
        <v>6</v>
      </c>
      <c r="L327" s="22">
        <f t="shared" si="101"/>
        <v>26</v>
      </c>
      <c r="M327" s="22">
        <f t="shared" si="102"/>
        <v>52</v>
      </c>
      <c r="N327" s="22">
        <f t="shared" si="103"/>
        <v>42</v>
      </c>
      <c r="O327" s="22">
        <f t="shared" si="104"/>
        <v>52</v>
      </c>
      <c r="P327" s="23" t="str">
        <f t="shared" si="105"/>
        <v>PM10</v>
      </c>
      <c r="Q327" s="23" t="str">
        <f t="shared" si="106"/>
        <v>二级，良</v>
      </c>
      <c r="R327" s="28">
        <f t="shared" si="95"/>
        <v>54.7169811320755</v>
      </c>
      <c r="S327" s="28">
        <f t="shared" si="93"/>
        <v>23.1508216407015</v>
      </c>
      <c r="T327" s="28">
        <f t="shared" si="94"/>
        <v>31.566159491374</v>
      </c>
      <c r="U327" s="29" t="b">
        <f t="shared" si="96"/>
        <v>0</v>
      </c>
      <c r="V327" s="28">
        <f t="shared" si="90"/>
        <v>98</v>
      </c>
      <c r="W327" s="29">
        <f t="shared" si="91"/>
        <v>0</v>
      </c>
      <c r="X327" s="29" t="b">
        <f t="shared" si="97"/>
        <v>0</v>
      </c>
      <c r="Y327" s="28">
        <f t="shared" si="92"/>
        <v>53.9</v>
      </c>
    </row>
    <row r="328" s="1" customFormat="1" spans="1:25">
      <c r="A328" s="14" t="s">
        <v>42</v>
      </c>
      <c r="B328" s="15" t="s">
        <v>367</v>
      </c>
      <c r="C328" s="16">
        <v>13</v>
      </c>
      <c r="D328" s="16">
        <v>14</v>
      </c>
      <c r="E328" s="16">
        <v>0.5</v>
      </c>
      <c r="F328" s="16">
        <v>95</v>
      </c>
      <c r="G328" s="16">
        <v>86</v>
      </c>
      <c r="H328" s="16">
        <v>23</v>
      </c>
      <c r="I328" s="22">
        <f t="shared" si="98"/>
        <v>5</v>
      </c>
      <c r="J328" s="22">
        <f t="shared" si="99"/>
        <v>7</v>
      </c>
      <c r="K328" s="22">
        <f t="shared" si="100"/>
        <v>5</v>
      </c>
      <c r="L328" s="22">
        <f t="shared" si="101"/>
        <v>30</v>
      </c>
      <c r="M328" s="22">
        <f t="shared" si="102"/>
        <v>68</v>
      </c>
      <c r="N328" s="22">
        <f t="shared" si="103"/>
        <v>33</v>
      </c>
      <c r="O328" s="22">
        <f t="shared" si="104"/>
        <v>68</v>
      </c>
      <c r="P328" s="23" t="str">
        <f t="shared" si="105"/>
        <v>PM10</v>
      </c>
      <c r="Q328" s="23" t="str">
        <f t="shared" si="106"/>
        <v>二级，良</v>
      </c>
      <c r="R328" s="28">
        <f t="shared" si="95"/>
        <v>26.7441860465116</v>
      </c>
      <c r="S328" s="28">
        <f t="shared" si="93"/>
        <v>22.6600650178694</v>
      </c>
      <c r="T328" s="28">
        <f t="shared" si="94"/>
        <v>4.08412102864226</v>
      </c>
      <c r="U328" s="29" t="b">
        <f t="shared" si="96"/>
        <v>0</v>
      </c>
      <c r="V328" s="28">
        <f t="shared" si="90"/>
        <v>104.666666666667</v>
      </c>
      <c r="W328" s="29">
        <f t="shared" si="91"/>
        <v>0</v>
      </c>
      <c r="X328" s="29" t="b">
        <f t="shared" si="97"/>
        <v>0</v>
      </c>
      <c r="Y328" s="28">
        <f t="shared" si="92"/>
        <v>57.5666666666667</v>
      </c>
    </row>
    <row r="329" s="1" customFormat="1" spans="1:25">
      <c r="A329" s="14" t="s">
        <v>42</v>
      </c>
      <c r="B329" s="15" t="s">
        <v>368</v>
      </c>
      <c r="C329" s="16">
        <v>11</v>
      </c>
      <c r="D329" s="16">
        <v>13</v>
      </c>
      <c r="E329" s="16">
        <v>0.5</v>
      </c>
      <c r="F329" s="16">
        <v>123</v>
      </c>
      <c r="G329" s="16">
        <v>98</v>
      </c>
      <c r="H329" s="16">
        <v>20</v>
      </c>
      <c r="I329" s="22">
        <f t="shared" si="98"/>
        <v>4</v>
      </c>
      <c r="J329" s="22">
        <f t="shared" si="99"/>
        <v>7</v>
      </c>
      <c r="K329" s="22">
        <f t="shared" si="100"/>
        <v>5</v>
      </c>
      <c r="L329" s="22">
        <f t="shared" si="101"/>
        <v>39</v>
      </c>
      <c r="M329" s="22">
        <f t="shared" si="102"/>
        <v>74</v>
      </c>
      <c r="N329" s="22">
        <f t="shared" si="103"/>
        <v>29</v>
      </c>
      <c r="O329" s="22">
        <f t="shared" si="104"/>
        <v>74</v>
      </c>
      <c r="P329" s="23" t="str">
        <f t="shared" si="105"/>
        <v>PM10</v>
      </c>
      <c r="Q329" s="23" t="str">
        <f t="shared" si="106"/>
        <v>二级，良</v>
      </c>
      <c r="R329" s="28">
        <f t="shared" si="95"/>
        <v>20.4081632653061</v>
      </c>
      <c r="S329" s="28">
        <f t="shared" si="93"/>
        <v>19.9867864040983</v>
      </c>
      <c r="T329" s="28">
        <f t="shared" si="94"/>
        <v>0.421376861207843</v>
      </c>
      <c r="U329" s="29" t="b">
        <f t="shared" si="96"/>
        <v>0</v>
      </c>
      <c r="V329" s="28">
        <f t="shared" si="90"/>
        <v>122</v>
      </c>
      <c r="W329" s="29">
        <f t="shared" si="91"/>
        <v>0</v>
      </c>
      <c r="X329" s="29" t="b">
        <f t="shared" si="97"/>
        <v>0</v>
      </c>
      <c r="Y329" s="28">
        <f t="shared" si="92"/>
        <v>67.1</v>
      </c>
    </row>
    <row r="330" s="1" customFormat="1" spans="1:25">
      <c r="A330" s="14" t="s">
        <v>42</v>
      </c>
      <c r="B330" s="15" t="s">
        <v>369</v>
      </c>
      <c r="C330" s="16">
        <v>14</v>
      </c>
      <c r="D330" s="16">
        <v>13</v>
      </c>
      <c r="E330" s="16">
        <v>0.7</v>
      </c>
      <c r="F330" s="16">
        <v>168</v>
      </c>
      <c r="G330" s="16">
        <v>104</v>
      </c>
      <c r="H330" s="16">
        <v>22</v>
      </c>
      <c r="I330" s="22">
        <f t="shared" si="98"/>
        <v>5</v>
      </c>
      <c r="J330" s="22">
        <f t="shared" si="99"/>
        <v>7</v>
      </c>
      <c r="K330" s="22">
        <f t="shared" si="100"/>
        <v>7</v>
      </c>
      <c r="L330" s="22">
        <f t="shared" si="101"/>
        <v>60</v>
      </c>
      <c r="M330" s="22">
        <f t="shared" si="102"/>
        <v>77</v>
      </c>
      <c r="N330" s="22">
        <f t="shared" si="103"/>
        <v>32</v>
      </c>
      <c r="O330" s="22">
        <f t="shared" si="104"/>
        <v>77</v>
      </c>
      <c r="P330" s="23" t="str">
        <f t="shared" si="105"/>
        <v>PM10</v>
      </c>
      <c r="Q330" s="23" t="str">
        <f t="shared" si="106"/>
        <v>二级，良</v>
      </c>
      <c r="R330" s="28">
        <f t="shared" si="95"/>
        <v>21.1538461538462</v>
      </c>
      <c r="S330" s="28">
        <f t="shared" si="93"/>
        <v>16.5799397944867</v>
      </c>
      <c r="T330" s="28">
        <f t="shared" si="94"/>
        <v>4.57390635935946</v>
      </c>
      <c r="U330" s="29" t="b">
        <f t="shared" si="96"/>
        <v>0</v>
      </c>
      <c r="V330" s="28">
        <f t="shared" ref="V330:V393" si="107">AVERAGE(G324:G329)*2</f>
        <v>144.333333333333</v>
      </c>
      <c r="W330" s="29">
        <f t="shared" ref="W330:W393" si="108">IF(V330="","",IF(G330&gt;=V330,1,0))</f>
        <v>0</v>
      </c>
      <c r="X330" s="29" t="b">
        <f t="shared" si="97"/>
        <v>0</v>
      </c>
      <c r="Y330" s="28">
        <f t="shared" ref="Y330:Y393" si="109">AVERAGE(G324:G329)*10%+AVERAGE(G324:G329)</f>
        <v>79.3833333333333</v>
      </c>
    </row>
    <row r="331" s="1" customFormat="1" spans="1:25">
      <c r="A331" s="14" t="s">
        <v>42</v>
      </c>
      <c r="B331" s="15" t="s">
        <v>370</v>
      </c>
      <c r="C331" s="16">
        <v>12</v>
      </c>
      <c r="D331" s="16">
        <v>10</v>
      </c>
      <c r="E331" s="16">
        <v>0.6</v>
      </c>
      <c r="F331" s="16">
        <v>143</v>
      </c>
      <c r="G331" s="16">
        <v>94</v>
      </c>
      <c r="H331" s="16">
        <v>18</v>
      </c>
      <c r="I331" s="22">
        <f t="shared" si="98"/>
        <v>4</v>
      </c>
      <c r="J331" s="22">
        <f t="shared" si="99"/>
        <v>5</v>
      </c>
      <c r="K331" s="22">
        <f t="shared" si="100"/>
        <v>6</v>
      </c>
      <c r="L331" s="22">
        <f t="shared" si="101"/>
        <v>45</v>
      </c>
      <c r="M331" s="22">
        <f t="shared" si="102"/>
        <v>72</v>
      </c>
      <c r="N331" s="22">
        <f t="shared" si="103"/>
        <v>26</v>
      </c>
      <c r="O331" s="22">
        <f t="shared" si="104"/>
        <v>72</v>
      </c>
      <c r="P331" s="23" t="str">
        <f t="shared" si="105"/>
        <v>PM10</v>
      </c>
      <c r="Q331" s="23" t="str">
        <f t="shared" si="106"/>
        <v>二级，良</v>
      </c>
      <c r="R331" s="28">
        <f t="shared" si="95"/>
        <v>19.1489361702128</v>
      </c>
      <c r="S331" s="28">
        <f t="shared" ref="S331:S394" si="110">AVERAGE(R325:R330)*0.5</f>
        <v>15.9618079263548</v>
      </c>
      <c r="T331" s="28">
        <f t="shared" ref="T331:T394" si="111">R331-S331</f>
        <v>3.18712824385794</v>
      </c>
      <c r="U331" s="29" t="b">
        <f t="shared" si="96"/>
        <v>0</v>
      </c>
      <c r="V331" s="28">
        <f t="shared" si="107"/>
        <v>155.666666666667</v>
      </c>
      <c r="W331" s="29">
        <f t="shared" si="108"/>
        <v>0</v>
      </c>
      <c r="X331" s="29" t="b">
        <f t="shared" si="97"/>
        <v>0</v>
      </c>
      <c r="Y331" s="28">
        <f t="shared" si="109"/>
        <v>85.6166666666667</v>
      </c>
    </row>
    <row r="332" s="1" customFormat="1" spans="1:25">
      <c r="A332" s="14" t="s">
        <v>42</v>
      </c>
      <c r="B332" s="15" t="s">
        <v>371</v>
      </c>
      <c r="C332" s="16">
        <v>10</v>
      </c>
      <c r="D332" s="16">
        <v>9</v>
      </c>
      <c r="E332" s="16">
        <v>0.5</v>
      </c>
      <c r="F332" s="16">
        <v>120</v>
      </c>
      <c r="G332" s="16">
        <v>80</v>
      </c>
      <c r="H332" s="16">
        <v>14</v>
      </c>
      <c r="I332" s="22">
        <f t="shared" si="98"/>
        <v>4</v>
      </c>
      <c r="J332" s="22">
        <f t="shared" si="99"/>
        <v>5</v>
      </c>
      <c r="K332" s="22">
        <f t="shared" si="100"/>
        <v>5</v>
      </c>
      <c r="L332" s="22">
        <f t="shared" si="101"/>
        <v>38</v>
      </c>
      <c r="M332" s="22">
        <f t="shared" si="102"/>
        <v>65</v>
      </c>
      <c r="N332" s="22">
        <f t="shared" si="103"/>
        <v>20</v>
      </c>
      <c r="O332" s="22">
        <f t="shared" si="104"/>
        <v>65</v>
      </c>
      <c r="P332" s="23" t="str">
        <f t="shared" si="105"/>
        <v>PM10</v>
      </c>
      <c r="Q332" s="23" t="str">
        <f t="shared" si="106"/>
        <v>二级，良</v>
      </c>
      <c r="R332" s="28">
        <f t="shared" si="95"/>
        <v>17.5</v>
      </c>
      <c r="S332" s="28">
        <f t="shared" si="110"/>
        <v>14.1624908788108</v>
      </c>
      <c r="T332" s="28">
        <f t="shared" si="111"/>
        <v>3.33750912118917</v>
      </c>
      <c r="U332" s="29" t="b">
        <f t="shared" si="96"/>
        <v>0</v>
      </c>
      <c r="V332" s="28">
        <f t="shared" si="107"/>
        <v>169</v>
      </c>
      <c r="W332" s="29">
        <f t="shared" si="108"/>
        <v>0</v>
      </c>
      <c r="X332" s="29" t="b">
        <f t="shared" si="97"/>
        <v>0</v>
      </c>
      <c r="Y332" s="28">
        <f t="shared" si="109"/>
        <v>92.95</v>
      </c>
    </row>
    <row r="333" s="1" customFormat="1" spans="1:25">
      <c r="A333" s="14" t="s">
        <v>42</v>
      </c>
      <c r="B333" s="15" t="s">
        <v>372</v>
      </c>
      <c r="C333" s="16">
        <v>9</v>
      </c>
      <c r="D333" s="16">
        <v>9</v>
      </c>
      <c r="E333" s="16">
        <v>0.4</v>
      </c>
      <c r="F333" s="16">
        <v>118</v>
      </c>
      <c r="G333" s="16">
        <v>59</v>
      </c>
      <c r="H333" s="16">
        <v>13</v>
      </c>
      <c r="I333" s="22">
        <f t="shared" si="98"/>
        <v>3</v>
      </c>
      <c r="J333" s="22">
        <f t="shared" si="99"/>
        <v>5</v>
      </c>
      <c r="K333" s="22">
        <f t="shared" si="100"/>
        <v>4</v>
      </c>
      <c r="L333" s="22">
        <f t="shared" si="101"/>
        <v>37</v>
      </c>
      <c r="M333" s="22">
        <f t="shared" si="102"/>
        <v>55</v>
      </c>
      <c r="N333" s="22">
        <f t="shared" si="103"/>
        <v>19</v>
      </c>
      <c r="O333" s="22">
        <f t="shared" si="104"/>
        <v>55</v>
      </c>
      <c r="P333" s="23" t="str">
        <f t="shared" si="105"/>
        <v>PM10</v>
      </c>
      <c r="Q333" s="23" t="str">
        <f t="shared" si="106"/>
        <v>二级，良</v>
      </c>
      <c r="R333" s="28">
        <f t="shared" si="95"/>
        <v>22.0338983050847</v>
      </c>
      <c r="S333" s="28">
        <f t="shared" si="110"/>
        <v>13.3060093973293</v>
      </c>
      <c r="T333" s="28">
        <f t="shared" si="111"/>
        <v>8.7278889077554</v>
      </c>
      <c r="U333" s="29" t="b">
        <f t="shared" si="96"/>
        <v>0</v>
      </c>
      <c r="V333" s="28">
        <f t="shared" si="107"/>
        <v>171.666666666667</v>
      </c>
      <c r="W333" s="29">
        <f t="shared" si="108"/>
        <v>0</v>
      </c>
      <c r="X333" s="29" t="b">
        <f t="shared" si="97"/>
        <v>0</v>
      </c>
      <c r="Y333" s="28">
        <f t="shared" si="109"/>
        <v>94.4166666666667</v>
      </c>
    </row>
    <row r="334" s="1" customFormat="1" spans="1:25">
      <c r="A334" s="14" t="s">
        <v>42</v>
      </c>
      <c r="B334" s="15" t="s">
        <v>373</v>
      </c>
      <c r="C334" s="16">
        <v>10</v>
      </c>
      <c r="D334" s="16">
        <v>14</v>
      </c>
      <c r="E334" s="16">
        <v>0.5</v>
      </c>
      <c r="F334" s="16">
        <v>124</v>
      </c>
      <c r="G334" s="16">
        <v>64</v>
      </c>
      <c r="H334" s="16">
        <v>20</v>
      </c>
      <c r="I334" s="22">
        <f t="shared" si="98"/>
        <v>4</v>
      </c>
      <c r="J334" s="22">
        <f t="shared" si="99"/>
        <v>7</v>
      </c>
      <c r="K334" s="22">
        <f t="shared" si="100"/>
        <v>5</v>
      </c>
      <c r="L334" s="22">
        <f t="shared" si="101"/>
        <v>39</v>
      </c>
      <c r="M334" s="22">
        <f t="shared" si="102"/>
        <v>57</v>
      </c>
      <c r="N334" s="22">
        <f t="shared" si="103"/>
        <v>29</v>
      </c>
      <c r="O334" s="22">
        <f t="shared" si="104"/>
        <v>57</v>
      </c>
      <c r="P334" s="23" t="str">
        <f t="shared" si="105"/>
        <v>PM10</v>
      </c>
      <c r="Q334" s="23" t="str">
        <f t="shared" si="106"/>
        <v>二级，良</v>
      </c>
      <c r="R334" s="28">
        <f t="shared" si="95"/>
        <v>31.25</v>
      </c>
      <c r="S334" s="28">
        <f t="shared" si="110"/>
        <v>10.5824191617468</v>
      </c>
      <c r="T334" s="28">
        <f t="shared" si="111"/>
        <v>20.6675808382532</v>
      </c>
      <c r="U334" s="29" t="b">
        <f t="shared" si="96"/>
        <v>0</v>
      </c>
      <c r="V334" s="28">
        <f t="shared" si="107"/>
        <v>173.666666666667</v>
      </c>
      <c r="W334" s="29">
        <f t="shared" si="108"/>
        <v>0</v>
      </c>
      <c r="X334" s="29" t="b">
        <f t="shared" si="97"/>
        <v>0</v>
      </c>
      <c r="Y334" s="28">
        <f t="shared" si="109"/>
        <v>95.5166666666667</v>
      </c>
    </row>
    <row r="335" s="1" customFormat="1" spans="1:25">
      <c r="A335" s="14" t="s">
        <v>42</v>
      </c>
      <c r="B335" s="15" t="s">
        <v>374</v>
      </c>
      <c r="C335" s="16">
        <v>15</v>
      </c>
      <c r="D335" s="16">
        <v>26</v>
      </c>
      <c r="E335" s="16">
        <v>0.6</v>
      </c>
      <c r="F335" s="16">
        <v>117</v>
      </c>
      <c r="G335" s="16">
        <v>93</v>
      </c>
      <c r="H335" s="16">
        <v>27</v>
      </c>
      <c r="I335" s="22">
        <f t="shared" si="98"/>
        <v>5</v>
      </c>
      <c r="J335" s="22">
        <f t="shared" si="99"/>
        <v>13</v>
      </c>
      <c r="K335" s="22">
        <f t="shared" si="100"/>
        <v>6</v>
      </c>
      <c r="L335" s="22">
        <f t="shared" si="101"/>
        <v>37</v>
      </c>
      <c r="M335" s="22">
        <f t="shared" si="102"/>
        <v>72</v>
      </c>
      <c r="N335" s="22">
        <f t="shared" si="103"/>
        <v>39</v>
      </c>
      <c r="O335" s="22">
        <f t="shared" si="104"/>
        <v>72</v>
      </c>
      <c r="P335" s="23" t="str">
        <f t="shared" si="105"/>
        <v>PM10</v>
      </c>
      <c r="Q335" s="23" t="str">
        <f t="shared" si="106"/>
        <v>二级，良</v>
      </c>
      <c r="R335" s="28">
        <f t="shared" si="95"/>
        <v>29.0322580645161</v>
      </c>
      <c r="S335" s="28">
        <f t="shared" si="110"/>
        <v>10.9579036578708</v>
      </c>
      <c r="T335" s="28">
        <f t="shared" si="111"/>
        <v>18.0743544066453</v>
      </c>
      <c r="U335" s="29" t="b">
        <f t="shared" si="96"/>
        <v>0</v>
      </c>
      <c r="V335" s="28">
        <f t="shared" si="107"/>
        <v>166.333333333333</v>
      </c>
      <c r="W335" s="29">
        <f t="shared" si="108"/>
        <v>0</v>
      </c>
      <c r="X335" s="29" t="b">
        <f t="shared" si="97"/>
        <v>0</v>
      </c>
      <c r="Y335" s="28">
        <f t="shared" si="109"/>
        <v>91.4833333333333</v>
      </c>
    </row>
    <row r="336" s="1" customFormat="1" spans="1:25">
      <c r="A336" s="14" t="s">
        <v>42</v>
      </c>
      <c r="B336" s="15" t="s">
        <v>375</v>
      </c>
      <c r="C336" s="16">
        <v>17</v>
      </c>
      <c r="D336" s="16">
        <v>27</v>
      </c>
      <c r="E336" s="16">
        <v>0.6</v>
      </c>
      <c r="F336" s="16">
        <v>94</v>
      </c>
      <c r="G336" s="16">
        <v>91</v>
      </c>
      <c r="H336" s="16">
        <v>21</v>
      </c>
      <c r="I336" s="22">
        <f t="shared" si="98"/>
        <v>6</v>
      </c>
      <c r="J336" s="22">
        <f t="shared" si="99"/>
        <v>14</v>
      </c>
      <c r="K336" s="22">
        <f t="shared" si="100"/>
        <v>6</v>
      </c>
      <c r="L336" s="22">
        <f t="shared" si="101"/>
        <v>30</v>
      </c>
      <c r="M336" s="22">
        <f t="shared" si="102"/>
        <v>71</v>
      </c>
      <c r="N336" s="22">
        <f t="shared" si="103"/>
        <v>30</v>
      </c>
      <c r="O336" s="22">
        <f t="shared" si="104"/>
        <v>71</v>
      </c>
      <c r="P336" s="23" t="str">
        <f t="shared" si="105"/>
        <v>PM10</v>
      </c>
      <c r="Q336" s="23" t="str">
        <f t="shared" si="106"/>
        <v>二级，良</v>
      </c>
      <c r="R336" s="28">
        <f t="shared" si="95"/>
        <v>23.0769230769231</v>
      </c>
      <c r="S336" s="28">
        <f t="shared" si="110"/>
        <v>11.6765782244716</v>
      </c>
      <c r="T336" s="28">
        <f t="shared" si="111"/>
        <v>11.4003448524514</v>
      </c>
      <c r="U336" s="29" t="b">
        <f t="shared" si="96"/>
        <v>0</v>
      </c>
      <c r="V336" s="28">
        <f t="shared" si="107"/>
        <v>164.666666666667</v>
      </c>
      <c r="W336" s="29">
        <f t="shared" si="108"/>
        <v>0</v>
      </c>
      <c r="X336" s="29" t="b">
        <f t="shared" si="97"/>
        <v>0</v>
      </c>
      <c r="Y336" s="28">
        <f t="shared" si="109"/>
        <v>90.5666666666667</v>
      </c>
    </row>
    <row r="337" s="1" customFormat="1" spans="1:25">
      <c r="A337" s="14" t="s">
        <v>42</v>
      </c>
      <c r="B337" s="15" t="s">
        <v>376</v>
      </c>
      <c r="C337" s="16">
        <v>14</v>
      </c>
      <c r="D337" s="16">
        <v>24</v>
      </c>
      <c r="E337" s="16">
        <v>0.6</v>
      </c>
      <c r="F337" s="16">
        <v>76</v>
      </c>
      <c r="G337" s="16">
        <v>57</v>
      </c>
      <c r="H337" s="16">
        <v>17</v>
      </c>
      <c r="I337" s="22">
        <f t="shared" si="98"/>
        <v>5</v>
      </c>
      <c r="J337" s="22">
        <f t="shared" si="99"/>
        <v>12</v>
      </c>
      <c r="K337" s="22">
        <f t="shared" si="100"/>
        <v>6</v>
      </c>
      <c r="L337" s="22">
        <f t="shared" si="101"/>
        <v>24</v>
      </c>
      <c r="M337" s="22">
        <f t="shared" si="102"/>
        <v>54</v>
      </c>
      <c r="N337" s="22">
        <f t="shared" si="103"/>
        <v>25</v>
      </c>
      <c r="O337" s="22">
        <f t="shared" si="104"/>
        <v>54</v>
      </c>
      <c r="P337" s="23" t="str">
        <f t="shared" si="105"/>
        <v>PM10</v>
      </c>
      <c r="Q337" s="23" t="str">
        <f t="shared" si="106"/>
        <v>二级，良</v>
      </c>
      <c r="R337" s="28">
        <f t="shared" si="95"/>
        <v>29.8245614035088</v>
      </c>
      <c r="S337" s="28">
        <f t="shared" si="110"/>
        <v>11.8368346347281</v>
      </c>
      <c r="T337" s="28">
        <f t="shared" si="111"/>
        <v>17.9877267687807</v>
      </c>
      <c r="U337" s="29" t="b">
        <f t="shared" si="96"/>
        <v>0</v>
      </c>
      <c r="V337" s="28">
        <f t="shared" si="107"/>
        <v>160.333333333333</v>
      </c>
      <c r="W337" s="29">
        <f t="shared" si="108"/>
        <v>0</v>
      </c>
      <c r="X337" s="29" t="b">
        <f t="shared" si="97"/>
        <v>0</v>
      </c>
      <c r="Y337" s="28">
        <f t="shared" si="109"/>
        <v>88.1833333333333</v>
      </c>
    </row>
    <row r="338" s="1" customFormat="1" spans="1:25">
      <c r="A338" s="14" t="s">
        <v>42</v>
      </c>
      <c r="B338" s="15" t="s">
        <v>377</v>
      </c>
      <c r="C338" s="16">
        <v>14</v>
      </c>
      <c r="D338" s="16">
        <v>32</v>
      </c>
      <c r="E338" s="16">
        <v>0.6</v>
      </c>
      <c r="F338" s="16">
        <v>56</v>
      </c>
      <c r="G338" s="16">
        <v>64</v>
      </c>
      <c r="H338" s="16">
        <v>19</v>
      </c>
      <c r="I338" s="22">
        <f t="shared" si="98"/>
        <v>5</v>
      </c>
      <c r="J338" s="22">
        <f t="shared" si="99"/>
        <v>16</v>
      </c>
      <c r="K338" s="22">
        <f t="shared" si="100"/>
        <v>6</v>
      </c>
      <c r="L338" s="22">
        <f t="shared" si="101"/>
        <v>18</v>
      </c>
      <c r="M338" s="22">
        <f t="shared" si="102"/>
        <v>57</v>
      </c>
      <c r="N338" s="22">
        <f t="shared" si="103"/>
        <v>28</v>
      </c>
      <c r="O338" s="22">
        <f t="shared" si="104"/>
        <v>57</v>
      </c>
      <c r="P338" s="23" t="str">
        <f t="shared" si="105"/>
        <v>PM10</v>
      </c>
      <c r="Q338" s="23" t="str">
        <f t="shared" si="106"/>
        <v>二级，良</v>
      </c>
      <c r="R338" s="28">
        <f t="shared" si="95"/>
        <v>29.6875</v>
      </c>
      <c r="S338" s="28">
        <f t="shared" si="110"/>
        <v>12.7264700708361</v>
      </c>
      <c r="T338" s="28">
        <f t="shared" si="111"/>
        <v>16.9610299291639</v>
      </c>
      <c r="U338" s="29" t="b">
        <f t="shared" si="96"/>
        <v>0</v>
      </c>
      <c r="V338" s="28">
        <f t="shared" si="107"/>
        <v>148</v>
      </c>
      <c r="W338" s="29">
        <f t="shared" si="108"/>
        <v>0</v>
      </c>
      <c r="X338" s="29" t="b">
        <f t="shared" si="97"/>
        <v>0</v>
      </c>
      <c r="Y338" s="28">
        <f t="shared" si="109"/>
        <v>81.4</v>
      </c>
    </row>
    <row r="339" s="1" customFormat="1" spans="1:25">
      <c r="A339" s="14" t="s">
        <v>42</v>
      </c>
      <c r="B339" s="15" t="s">
        <v>378</v>
      </c>
      <c r="C339" s="16">
        <v>12</v>
      </c>
      <c r="D339" s="16">
        <v>41</v>
      </c>
      <c r="E339" s="16">
        <v>0.6</v>
      </c>
      <c r="F339" s="16">
        <v>42</v>
      </c>
      <c r="G339" s="16">
        <v>79</v>
      </c>
      <c r="H339" s="16">
        <v>21</v>
      </c>
      <c r="I339" s="22">
        <f t="shared" si="98"/>
        <v>4</v>
      </c>
      <c r="J339" s="22">
        <f t="shared" si="99"/>
        <v>21</v>
      </c>
      <c r="K339" s="22">
        <f t="shared" si="100"/>
        <v>6</v>
      </c>
      <c r="L339" s="22">
        <f t="shared" si="101"/>
        <v>14</v>
      </c>
      <c r="M339" s="22">
        <f t="shared" si="102"/>
        <v>65</v>
      </c>
      <c r="N339" s="22">
        <f t="shared" si="103"/>
        <v>30</v>
      </c>
      <c r="O339" s="22">
        <f t="shared" si="104"/>
        <v>65</v>
      </c>
      <c r="P339" s="23" t="str">
        <f t="shared" si="105"/>
        <v>PM10</v>
      </c>
      <c r="Q339" s="23" t="str">
        <f t="shared" si="106"/>
        <v>二级，良</v>
      </c>
      <c r="R339" s="28">
        <f t="shared" si="95"/>
        <v>26.5822784810127</v>
      </c>
      <c r="S339" s="28">
        <f t="shared" si="110"/>
        <v>13.7420950708361</v>
      </c>
      <c r="T339" s="28">
        <f t="shared" si="111"/>
        <v>12.8401834101766</v>
      </c>
      <c r="U339" s="29" t="b">
        <f t="shared" si="96"/>
        <v>0</v>
      </c>
      <c r="V339" s="28">
        <f t="shared" si="107"/>
        <v>142.666666666667</v>
      </c>
      <c r="W339" s="29">
        <f t="shared" si="108"/>
        <v>0</v>
      </c>
      <c r="X339" s="29" t="b">
        <f t="shared" si="97"/>
        <v>0</v>
      </c>
      <c r="Y339" s="28">
        <f t="shared" si="109"/>
        <v>78.4666666666667</v>
      </c>
    </row>
    <row r="340" s="1" customFormat="1" spans="1:25">
      <c r="A340" s="14" t="s">
        <v>42</v>
      </c>
      <c r="B340" s="15" t="s">
        <v>379</v>
      </c>
      <c r="C340" s="16">
        <v>9</v>
      </c>
      <c r="D340" s="16">
        <v>39</v>
      </c>
      <c r="E340" s="16">
        <v>0.6</v>
      </c>
      <c r="F340" s="16">
        <v>34</v>
      </c>
      <c r="G340" s="16">
        <v>72</v>
      </c>
      <c r="H340" s="16">
        <v>21</v>
      </c>
      <c r="I340" s="22">
        <f t="shared" si="98"/>
        <v>3</v>
      </c>
      <c r="J340" s="22">
        <f t="shared" si="99"/>
        <v>20</v>
      </c>
      <c r="K340" s="22">
        <f t="shared" si="100"/>
        <v>6</v>
      </c>
      <c r="L340" s="22">
        <f t="shared" si="101"/>
        <v>11</v>
      </c>
      <c r="M340" s="22">
        <f t="shared" si="102"/>
        <v>61</v>
      </c>
      <c r="N340" s="22">
        <f t="shared" si="103"/>
        <v>30</v>
      </c>
      <c r="O340" s="22">
        <f t="shared" si="104"/>
        <v>61</v>
      </c>
      <c r="P340" s="23" t="str">
        <f t="shared" si="105"/>
        <v>PM10</v>
      </c>
      <c r="Q340" s="23" t="str">
        <f t="shared" si="106"/>
        <v>二级，良</v>
      </c>
      <c r="R340" s="28">
        <f t="shared" si="95"/>
        <v>29.1666666666667</v>
      </c>
      <c r="S340" s="28">
        <f t="shared" si="110"/>
        <v>14.1211267521634</v>
      </c>
      <c r="T340" s="28">
        <f t="shared" si="111"/>
        <v>15.0455399145033</v>
      </c>
      <c r="U340" s="29" t="b">
        <f t="shared" si="96"/>
        <v>0</v>
      </c>
      <c r="V340" s="28">
        <f t="shared" si="107"/>
        <v>149.333333333333</v>
      </c>
      <c r="W340" s="29">
        <f t="shared" si="108"/>
        <v>0</v>
      </c>
      <c r="X340" s="29" t="b">
        <f t="shared" si="97"/>
        <v>0</v>
      </c>
      <c r="Y340" s="28">
        <f t="shared" si="109"/>
        <v>82.1333333333333</v>
      </c>
    </row>
    <row r="341" s="1" customFormat="1" spans="1:25">
      <c r="A341" s="14" t="s">
        <v>42</v>
      </c>
      <c r="B341" s="15" t="s">
        <v>380</v>
      </c>
      <c r="C341" s="16">
        <v>8</v>
      </c>
      <c r="D341" s="16">
        <v>57</v>
      </c>
      <c r="E341" s="16">
        <v>0.7</v>
      </c>
      <c r="F341" s="16">
        <v>13</v>
      </c>
      <c r="G341" s="16">
        <v>97</v>
      </c>
      <c r="H341" s="16">
        <v>32</v>
      </c>
      <c r="I341" s="22">
        <f t="shared" si="98"/>
        <v>3</v>
      </c>
      <c r="J341" s="22">
        <f t="shared" si="99"/>
        <v>29</v>
      </c>
      <c r="K341" s="22">
        <f t="shared" si="100"/>
        <v>7</v>
      </c>
      <c r="L341" s="22">
        <f t="shared" si="101"/>
        <v>5</v>
      </c>
      <c r="M341" s="22">
        <f t="shared" si="102"/>
        <v>74</v>
      </c>
      <c r="N341" s="22">
        <f t="shared" si="103"/>
        <v>46</v>
      </c>
      <c r="O341" s="22">
        <f t="shared" si="104"/>
        <v>74</v>
      </c>
      <c r="P341" s="23" t="str">
        <f t="shared" si="105"/>
        <v>PM10</v>
      </c>
      <c r="Q341" s="23" t="str">
        <f t="shared" si="106"/>
        <v>二级，良</v>
      </c>
      <c r="R341" s="28">
        <f t="shared" si="95"/>
        <v>32.9896907216495</v>
      </c>
      <c r="S341" s="28">
        <f t="shared" si="110"/>
        <v>13.9475156410523</v>
      </c>
      <c r="T341" s="28">
        <f t="shared" si="111"/>
        <v>19.0421750805972</v>
      </c>
      <c r="U341" s="29" t="b">
        <f t="shared" si="96"/>
        <v>0</v>
      </c>
      <c r="V341" s="28">
        <f t="shared" si="107"/>
        <v>152</v>
      </c>
      <c r="W341" s="29">
        <f t="shared" si="108"/>
        <v>0</v>
      </c>
      <c r="X341" s="29" t="b">
        <f t="shared" si="97"/>
        <v>0</v>
      </c>
      <c r="Y341" s="28">
        <f t="shared" si="109"/>
        <v>83.6</v>
      </c>
    </row>
    <row r="342" s="1" customFormat="1" spans="1:25">
      <c r="A342" s="14" t="s">
        <v>42</v>
      </c>
      <c r="B342" s="15" t="s">
        <v>381</v>
      </c>
      <c r="C342" s="16">
        <v>7</v>
      </c>
      <c r="D342" s="16">
        <v>52</v>
      </c>
      <c r="E342" s="16">
        <v>0.7</v>
      </c>
      <c r="F342" s="16">
        <v>13</v>
      </c>
      <c r="G342" s="16">
        <v>92</v>
      </c>
      <c r="H342" s="16">
        <v>28</v>
      </c>
      <c r="I342" s="22">
        <f t="shared" si="98"/>
        <v>3</v>
      </c>
      <c r="J342" s="22">
        <f t="shared" si="99"/>
        <v>26</v>
      </c>
      <c r="K342" s="22">
        <f t="shared" si="100"/>
        <v>7</v>
      </c>
      <c r="L342" s="22">
        <f t="shared" si="101"/>
        <v>5</v>
      </c>
      <c r="M342" s="22">
        <f t="shared" si="102"/>
        <v>71</v>
      </c>
      <c r="N342" s="22">
        <f t="shared" si="103"/>
        <v>40</v>
      </c>
      <c r="O342" s="22">
        <f t="shared" si="104"/>
        <v>71</v>
      </c>
      <c r="P342" s="23" t="str">
        <f t="shared" si="105"/>
        <v>PM10</v>
      </c>
      <c r="Q342" s="23" t="str">
        <f t="shared" si="106"/>
        <v>二级，良</v>
      </c>
      <c r="R342" s="28">
        <f t="shared" si="95"/>
        <v>30.4347826086957</v>
      </c>
      <c r="S342" s="28">
        <f t="shared" si="110"/>
        <v>14.2773016958134</v>
      </c>
      <c r="T342" s="28">
        <f t="shared" si="111"/>
        <v>16.1574809128823</v>
      </c>
      <c r="U342" s="29" t="b">
        <f t="shared" si="96"/>
        <v>0</v>
      </c>
      <c r="V342" s="28">
        <f t="shared" si="107"/>
        <v>153.333333333333</v>
      </c>
      <c r="W342" s="29">
        <f t="shared" si="108"/>
        <v>0</v>
      </c>
      <c r="X342" s="29" t="b">
        <f t="shared" si="97"/>
        <v>0</v>
      </c>
      <c r="Y342" s="28">
        <f t="shared" si="109"/>
        <v>84.3333333333333</v>
      </c>
    </row>
    <row r="343" s="1" customFormat="1" spans="1:25">
      <c r="A343" s="14" t="s">
        <v>42</v>
      </c>
      <c r="B343" s="15" t="s">
        <v>382</v>
      </c>
      <c r="C343" s="16">
        <v>8</v>
      </c>
      <c r="D343" s="16">
        <v>25</v>
      </c>
      <c r="E343" s="16">
        <v>0.6</v>
      </c>
      <c r="F343" s="16">
        <v>33</v>
      </c>
      <c r="G343" s="16">
        <v>94</v>
      </c>
      <c r="H343" s="16">
        <v>27</v>
      </c>
      <c r="I343" s="22">
        <f t="shared" si="98"/>
        <v>3</v>
      </c>
      <c r="J343" s="22">
        <f t="shared" si="99"/>
        <v>13</v>
      </c>
      <c r="K343" s="22">
        <f t="shared" si="100"/>
        <v>6</v>
      </c>
      <c r="L343" s="22">
        <f t="shared" si="101"/>
        <v>11</v>
      </c>
      <c r="M343" s="22">
        <f t="shared" si="102"/>
        <v>72</v>
      </c>
      <c r="N343" s="22">
        <f t="shared" si="103"/>
        <v>39</v>
      </c>
      <c r="O343" s="22">
        <f t="shared" si="104"/>
        <v>72</v>
      </c>
      <c r="P343" s="23" t="str">
        <f t="shared" si="105"/>
        <v>PM10</v>
      </c>
      <c r="Q343" s="23" t="str">
        <f t="shared" si="106"/>
        <v>二级，良</v>
      </c>
      <c r="R343" s="28">
        <f t="shared" si="95"/>
        <v>28.7234042553192</v>
      </c>
      <c r="S343" s="28">
        <f t="shared" si="110"/>
        <v>14.8904566567944</v>
      </c>
      <c r="T343" s="28">
        <f t="shared" si="111"/>
        <v>13.8329475985247</v>
      </c>
      <c r="U343" s="29" t="b">
        <f t="shared" si="96"/>
        <v>0</v>
      </c>
      <c r="V343" s="28">
        <f t="shared" si="107"/>
        <v>153.666666666667</v>
      </c>
      <c r="W343" s="29">
        <f t="shared" si="108"/>
        <v>0</v>
      </c>
      <c r="X343" s="29" t="b">
        <f t="shared" si="97"/>
        <v>0</v>
      </c>
      <c r="Y343" s="28">
        <f t="shared" si="109"/>
        <v>84.5166666666667</v>
      </c>
    </row>
    <row r="344" s="1" customFormat="1" spans="1:25">
      <c r="A344" s="14" t="s">
        <v>42</v>
      </c>
      <c r="B344" s="15" t="s">
        <v>383</v>
      </c>
      <c r="C344" s="16">
        <v>8</v>
      </c>
      <c r="D344" s="16">
        <v>16</v>
      </c>
      <c r="E344" s="16">
        <v>0.6</v>
      </c>
      <c r="F344" s="16">
        <v>38</v>
      </c>
      <c r="G344" s="16">
        <v>71</v>
      </c>
      <c r="H344" s="16">
        <v>24</v>
      </c>
      <c r="I344" s="22">
        <f t="shared" si="98"/>
        <v>3</v>
      </c>
      <c r="J344" s="22">
        <f t="shared" si="99"/>
        <v>8</v>
      </c>
      <c r="K344" s="22">
        <f t="shared" si="100"/>
        <v>6</v>
      </c>
      <c r="L344" s="22">
        <f t="shared" si="101"/>
        <v>12</v>
      </c>
      <c r="M344" s="22">
        <f t="shared" si="102"/>
        <v>61</v>
      </c>
      <c r="N344" s="22">
        <f t="shared" si="103"/>
        <v>35</v>
      </c>
      <c r="O344" s="22">
        <f t="shared" si="104"/>
        <v>61</v>
      </c>
      <c r="P344" s="23" t="str">
        <f t="shared" si="105"/>
        <v>PM10</v>
      </c>
      <c r="Q344" s="23" t="str">
        <f t="shared" si="106"/>
        <v>二级，良</v>
      </c>
      <c r="R344" s="28">
        <f t="shared" si="95"/>
        <v>33.8028169014084</v>
      </c>
      <c r="S344" s="28">
        <f t="shared" si="110"/>
        <v>14.798693561112</v>
      </c>
      <c r="T344" s="28">
        <f t="shared" si="111"/>
        <v>19.0041233402965</v>
      </c>
      <c r="U344" s="29" t="b">
        <f t="shared" si="96"/>
        <v>0</v>
      </c>
      <c r="V344" s="28">
        <f t="shared" si="107"/>
        <v>166</v>
      </c>
      <c r="W344" s="29">
        <f t="shared" si="108"/>
        <v>0</v>
      </c>
      <c r="X344" s="29" t="b">
        <f t="shared" si="97"/>
        <v>0</v>
      </c>
      <c r="Y344" s="28">
        <f t="shared" si="109"/>
        <v>91.3</v>
      </c>
    </row>
    <row r="345" s="1" customFormat="1" spans="1:25">
      <c r="A345" s="14" t="s">
        <v>42</v>
      </c>
      <c r="B345" s="15" t="s">
        <v>384</v>
      </c>
      <c r="C345" s="16">
        <v>7</v>
      </c>
      <c r="D345" s="16">
        <v>9</v>
      </c>
      <c r="E345" s="16">
        <v>0.5</v>
      </c>
      <c r="F345" s="16">
        <v>49</v>
      </c>
      <c r="G345" s="16">
        <v>62</v>
      </c>
      <c r="H345" s="16">
        <v>21</v>
      </c>
      <c r="I345" s="22">
        <f t="shared" si="98"/>
        <v>3</v>
      </c>
      <c r="J345" s="22">
        <f t="shared" si="99"/>
        <v>5</v>
      </c>
      <c r="K345" s="22">
        <f t="shared" si="100"/>
        <v>5</v>
      </c>
      <c r="L345" s="22">
        <f t="shared" si="101"/>
        <v>16</v>
      </c>
      <c r="M345" s="22">
        <f t="shared" si="102"/>
        <v>56</v>
      </c>
      <c r="N345" s="22">
        <f t="shared" si="103"/>
        <v>30</v>
      </c>
      <c r="O345" s="22">
        <f t="shared" si="104"/>
        <v>56</v>
      </c>
      <c r="P345" s="23" t="str">
        <f t="shared" si="105"/>
        <v>PM10</v>
      </c>
      <c r="Q345" s="23" t="str">
        <f t="shared" si="106"/>
        <v>二级，良</v>
      </c>
      <c r="R345" s="28">
        <f t="shared" si="95"/>
        <v>33.8709677419355</v>
      </c>
      <c r="S345" s="28">
        <f t="shared" si="110"/>
        <v>15.1416366362293</v>
      </c>
      <c r="T345" s="28">
        <f t="shared" si="111"/>
        <v>18.7293311057061</v>
      </c>
      <c r="U345" s="29" t="b">
        <f t="shared" si="96"/>
        <v>0</v>
      </c>
      <c r="V345" s="28">
        <f t="shared" si="107"/>
        <v>168.333333333333</v>
      </c>
      <c r="W345" s="29">
        <f t="shared" si="108"/>
        <v>0</v>
      </c>
      <c r="X345" s="29" t="b">
        <f t="shared" si="97"/>
        <v>0</v>
      </c>
      <c r="Y345" s="28">
        <f t="shared" si="109"/>
        <v>92.5833333333333</v>
      </c>
    </row>
    <row r="346" s="1" customFormat="1" spans="1:25">
      <c r="A346" s="14" t="s">
        <v>42</v>
      </c>
      <c r="B346" s="15" t="s">
        <v>385</v>
      </c>
      <c r="C346" s="16">
        <v>7</v>
      </c>
      <c r="D346" s="16">
        <v>15</v>
      </c>
      <c r="E346" s="16">
        <v>0.6</v>
      </c>
      <c r="F346" s="16">
        <v>38</v>
      </c>
      <c r="G346" s="16">
        <v>53</v>
      </c>
      <c r="H346" s="16">
        <v>25</v>
      </c>
      <c r="I346" s="22">
        <f t="shared" si="98"/>
        <v>3</v>
      </c>
      <c r="J346" s="22">
        <f t="shared" si="99"/>
        <v>8</v>
      </c>
      <c r="K346" s="22">
        <f t="shared" si="100"/>
        <v>6</v>
      </c>
      <c r="L346" s="22">
        <f t="shared" si="101"/>
        <v>12</v>
      </c>
      <c r="M346" s="22">
        <f t="shared" si="102"/>
        <v>52</v>
      </c>
      <c r="N346" s="22">
        <f t="shared" si="103"/>
        <v>36</v>
      </c>
      <c r="O346" s="22">
        <f t="shared" si="104"/>
        <v>52</v>
      </c>
      <c r="P346" s="23" t="str">
        <f t="shared" si="105"/>
        <v>PM10</v>
      </c>
      <c r="Q346" s="23" t="str">
        <f t="shared" si="106"/>
        <v>二级，良</v>
      </c>
      <c r="R346" s="28">
        <f t="shared" si="95"/>
        <v>47.1698113207547</v>
      </c>
      <c r="S346" s="28">
        <f t="shared" si="110"/>
        <v>15.7490274079729</v>
      </c>
      <c r="T346" s="28">
        <f t="shared" si="111"/>
        <v>31.4207839127818</v>
      </c>
      <c r="U346" s="29" t="b">
        <f t="shared" si="96"/>
        <v>0</v>
      </c>
      <c r="V346" s="28">
        <f t="shared" si="107"/>
        <v>162.666666666667</v>
      </c>
      <c r="W346" s="29">
        <f t="shared" si="108"/>
        <v>0</v>
      </c>
      <c r="X346" s="29" t="b">
        <f t="shared" si="97"/>
        <v>0</v>
      </c>
      <c r="Y346" s="28">
        <f t="shared" si="109"/>
        <v>89.4666666666667</v>
      </c>
    </row>
    <row r="347" s="1" customFormat="1" spans="1:25">
      <c r="A347" s="14" t="s">
        <v>42</v>
      </c>
      <c r="B347" s="15" t="s">
        <v>386</v>
      </c>
      <c r="C347" s="16">
        <v>7</v>
      </c>
      <c r="D347" s="16">
        <v>20</v>
      </c>
      <c r="E347" s="16">
        <v>0.6</v>
      </c>
      <c r="F347" s="16">
        <v>26</v>
      </c>
      <c r="G347" s="16">
        <v>56</v>
      </c>
      <c r="H347" s="16">
        <v>27</v>
      </c>
      <c r="I347" s="22">
        <f t="shared" si="98"/>
        <v>3</v>
      </c>
      <c r="J347" s="22">
        <f t="shared" si="99"/>
        <v>10</v>
      </c>
      <c r="K347" s="22">
        <f t="shared" si="100"/>
        <v>6</v>
      </c>
      <c r="L347" s="22">
        <f t="shared" si="101"/>
        <v>9</v>
      </c>
      <c r="M347" s="22">
        <f t="shared" si="102"/>
        <v>53</v>
      </c>
      <c r="N347" s="22">
        <f t="shared" si="103"/>
        <v>39</v>
      </c>
      <c r="O347" s="22">
        <f t="shared" si="104"/>
        <v>53</v>
      </c>
      <c r="P347" s="23" t="str">
        <f t="shared" si="105"/>
        <v>PM10</v>
      </c>
      <c r="Q347" s="23" t="str">
        <f t="shared" si="106"/>
        <v>二级，良</v>
      </c>
      <c r="R347" s="28">
        <f t="shared" si="95"/>
        <v>48.2142857142857</v>
      </c>
      <c r="S347" s="28">
        <f t="shared" si="110"/>
        <v>17.2492894624802</v>
      </c>
      <c r="T347" s="28">
        <f t="shared" si="111"/>
        <v>30.9649962518055</v>
      </c>
      <c r="U347" s="29" t="b">
        <f t="shared" si="96"/>
        <v>0</v>
      </c>
      <c r="V347" s="28">
        <f t="shared" si="107"/>
        <v>156.333333333333</v>
      </c>
      <c r="W347" s="29">
        <f t="shared" si="108"/>
        <v>0</v>
      </c>
      <c r="X347" s="29" t="b">
        <f t="shared" si="97"/>
        <v>0</v>
      </c>
      <c r="Y347" s="28">
        <f t="shared" si="109"/>
        <v>85.9833333333333</v>
      </c>
    </row>
    <row r="348" s="1" customFormat="1" spans="1:25">
      <c r="A348" s="14" t="s">
        <v>42</v>
      </c>
      <c r="B348" s="15" t="s">
        <v>387</v>
      </c>
      <c r="C348" s="16">
        <v>7</v>
      </c>
      <c r="D348" s="16">
        <v>32</v>
      </c>
      <c r="E348" s="16">
        <v>0.6</v>
      </c>
      <c r="F348" s="16">
        <v>14</v>
      </c>
      <c r="G348" s="16">
        <v>132</v>
      </c>
      <c r="H348" s="16">
        <v>30</v>
      </c>
      <c r="I348" s="22">
        <f t="shared" si="98"/>
        <v>3</v>
      </c>
      <c r="J348" s="22">
        <f t="shared" si="99"/>
        <v>16</v>
      </c>
      <c r="K348" s="22">
        <f t="shared" si="100"/>
        <v>6</v>
      </c>
      <c r="L348" s="22">
        <f t="shared" si="101"/>
        <v>5</v>
      </c>
      <c r="M348" s="22">
        <f t="shared" si="102"/>
        <v>91</v>
      </c>
      <c r="N348" s="22">
        <f t="shared" si="103"/>
        <v>43</v>
      </c>
      <c r="O348" s="22">
        <f t="shared" si="104"/>
        <v>91</v>
      </c>
      <c r="P348" s="23" t="str">
        <f t="shared" si="105"/>
        <v>PM10</v>
      </c>
      <c r="Q348" s="23" t="str">
        <f t="shared" si="106"/>
        <v>二级，良</v>
      </c>
      <c r="R348" s="28">
        <f t="shared" si="95"/>
        <v>22.7272727272727</v>
      </c>
      <c r="S348" s="28">
        <f t="shared" si="110"/>
        <v>18.5180057118666</v>
      </c>
      <c r="T348" s="28">
        <f t="shared" si="111"/>
        <v>4.20926701540613</v>
      </c>
      <c r="U348" s="29" t="b">
        <f t="shared" si="96"/>
        <v>0</v>
      </c>
      <c r="V348" s="28">
        <f t="shared" si="107"/>
        <v>142.666666666667</v>
      </c>
      <c r="W348" s="29">
        <f t="shared" si="108"/>
        <v>0</v>
      </c>
      <c r="X348" s="29" t="b">
        <f t="shared" si="97"/>
        <v>0</v>
      </c>
      <c r="Y348" s="28">
        <f t="shared" si="109"/>
        <v>78.4666666666667</v>
      </c>
    </row>
    <row r="349" s="1" customFormat="1" spans="1:25">
      <c r="A349" s="14" t="s">
        <v>42</v>
      </c>
      <c r="B349" s="15" t="s">
        <v>388</v>
      </c>
      <c r="C349" s="16">
        <v>8</v>
      </c>
      <c r="D349" s="16">
        <v>31</v>
      </c>
      <c r="E349" s="16">
        <v>0.6</v>
      </c>
      <c r="F349" s="16">
        <v>21</v>
      </c>
      <c r="G349" s="16">
        <v>101</v>
      </c>
      <c r="H349" s="16">
        <v>28</v>
      </c>
      <c r="I349" s="22">
        <f t="shared" si="98"/>
        <v>3</v>
      </c>
      <c r="J349" s="22">
        <f t="shared" si="99"/>
        <v>16</v>
      </c>
      <c r="K349" s="22">
        <f t="shared" si="100"/>
        <v>6</v>
      </c>
      <c r="L349" s="22">
        <f t="shared" si="101"/>
        <v>7</v>
      </c>
      <c r="M349" s="22">
        <f t="shared" si="102"/>
        <v>76</v>
      </c>
      <c r="N349" s="22">
        <f t="shared" si="103"/>
        <v>40</v>
      </c>
      <c r="O349" s="22">
        <f t="shared" si="104"/>
        <v>76</v>
      </c>
      <c r="P349" s="23" t="str">
        <f t="shared" si="105"/>
        <v>PM10</v>
      </c>
      <c r="Q349" s="23" t="str">
        <f t="shared" si="106"/>
        <v>二级，良</v>
      </c>
      <c r="R349" s="28">
        <f t="shared" si="95"/>
        <v>27.7227722772277</v>
      </c>
      <c r="S349" s="28">
        <f t="shared" si="110"/>
        <v>17.875713221748</v>
      </c>
      <c r="T349" s="28">
        <f t="shared" si="111"/>
        <v>9.84705905547971</v>
      </c>
      <c r="U349" s="29" t="b">
        <f t="shared" si="96"/>
        <v>0</v>
      </c>
      <c r="V349" s="28">
        <f t="shared" si="107"/>
        <v>156</v>
      </c>
      <c r="W349" s="29">
        <f t="shared" si="108"/>
        <v>0</v>
      </c>
      <c r="X349" s="29" t="b">
        <f t="shared" si="97"/>
        <v>0</v>
      </c>
      <c r="Y349" s="28">
        <f t="shared" si="109"/>
        <v>85.8</v>
      </c>
    </row>
    <row r="350" s="1" customFormat="1" spans="1:25">
      <c r="A350" s="14" t="s">
        <v>42</v>
      </c>
      <c r="B350" s="15" t="s">
        <v>389</v>
      </c>
      <c r="C350" s="16">
        <v>16</v>
      </c>
      <c r="D350" s="16">
        <v>25</v>
      </c>
      <c r="E350" s="16">
        <v>0.6</v>
      </c>
      <c r="F350" s="16">
        <v>49</v>
      </c>
      <c r="G350" s="16">
        <v>71</v>
      </c>
      <c r="H350" s="16">
        <v>24</v>
      </c>
      <c r="I350" s="22">
        <f t="shared" si="98"/>
        <v>6</v>
      </c>
      <c r="J350" s="22">
        <f t="shared" si="99"/>
        <v>13</v>
      </c>
      <c r="K350" s="22">
        <f t="shared" si="100"/>
        <v>6</v>
      </c>
      <c r="L350" s="22">
        <f t="shared" si="101"/>
        <v>16</v>
      </c>
      <c r="M350" s="22">
        <f t="shared" si="102"/>
        <v>61</v>
      </c>
      <c r="N350" s="22">
        <f t="shared" si="103"/>
        <v>35</v>
      </c>
      <c r="O350" s="22">
        <f t="shared" si="104"/>
        <v>61</v>
      </c>
      <c r="P350" s="23" t="str">
        <f t="shared" si="105"/>
        <v>PM10</v>
      </c>
      <c r="Q350" s="23" t="str">
        <f t="shared" si="106"/>
        <v>二级，良</v>
      </c>
      <c r="R350" s="28">
        <f t="shared" si="95"/>
        <v>33.8028169014084</v>
      </c>
      <c r="S350" s="28">
        <f t="shared" si="110"/>
        <v>17.7923272235737</v>
      </c>
      <c r="T350" s="28">
        <f t="shared" si="111"/>
        <v>16.0104896778347</v>
      </c>
      <c r="U350" s="29" t="b">
        <f t="shared" si="96"/>
        <v>0</v>
      </c>
      <c r="V350" s="28">
        <f t="shared" si="107"/>
        <v>158.333333333333</v>
      </c>
      <c r="W350" s="29">
        <f t="shared" si="108"/>
        <v>0</v>
      </c>
      <c r="X350" s="29" t="b">
        <f t="shared" si="97"/>
        <v>0</v>
      </c>
      <c r="Y350" s="28">
        <f t="shared" si="109"/>
        <v>87.0833333333333</v>
      </c>
    </row>
    <row r="351" s="1" customFormat="1" spans="1:25">
      <c r="A351" s="14" t="s">
        <v>42</v>
      </c>
      <c r="B351" s="15" t="s">
        <v>390</v>
      </c>
      <c r="C351" s="16">
        <v>15</v>
      </c>
      <c r="D351" s="16">
        <v>18</v>
      </c>
      <c r="E351" s="16">
        <v>0.6</v>
      </c>
      <c r="F351" s="16">
        <v>65</v>
      </c>
      <c r="G351" s="16">
        <v>54</v>
      </c>
      <c r="H351" s="16">
        <v>24</v>
      </c>
      <c r="I351" s="22">
        <f t="shared" si="98"/>
        <v>5</v>
      </c>
      <c r="J351" s="22">
        <f t="shared" si="99"/>
        <v>9</v>
      </c>
      <c r="K351" s="22">
        <f t="shared" si="100"/>
        <v>6</v>
      </c>
      <c r="L351" s="22">
        <f t="shared" si="101"/>
        <v>21</v>
      </c>
      <c r="M351" s="22">
        <f t="shared" si="102"/>
        <v>52</v>
      </c>
      <c r="N351" s="22">
        <f t="shared" si="103"/>
        <v>35</v>
      </c>
      <c r="O351" s="22">
        <f t="shared" si="104"/>
        <v>52</v>
      </c>
      <c r="P351" s="23" t="str">
        <f t="shared" si="105"/>
        <v>PM10</v>
      </c>
      <c r="Q351" s="23" t="str">
        <f t="shared" si="106"/>
        <v>二级，良</v>
      </c>
      <c r="R351" s="28">
        <f t="shared" si="95"/>
        <v>44.4444444444444</v>
      </c>
      <c r="S351" s="28">
        <f t="shared" si="110"/>
        <v>17.7923272235737</v>
      </c>
      <c r="T351" s="28">
        <f t="shared" si="111"/>
        <v>26.6521172208707</v>
      </c>
      <c r="U351" s="29" t="b">
        <f t="shared" si="96"/>
        <v>0</v>
      </c>
      <c r="V351" s="28">
        <f t="shared" si="107"/>
        <v>158.333333333333</v>
      </c>
      <c r="W351" s="29">
        <f t="shared" si="108"/>
        <v>0</v>
      </c>
      <c r="X351" s="29" t="b">
        <f t="shared" si="97"/>
        <v>0</v>
      </c>
      <c r="Y351" s="28">
        <f t="shared" si="109"/>
        <v>87.0833333333333</v>
      </c>
    </row>
    <row r="352" s="1" customFormat="1" spans="1:25">
      <c r="A352" s="14" t="s">
        <v>42</v>
      </c>
      <c r="B352" s="15" t="s">
        <v>391</v>
      </c>
      <c r="C352" s="16">
        <v>12</v>
      </c>
      <c r="D352" s="16">
        <v>15</v>
      </c>
      <c r="E352" s="16">
        <v>0.5</v>
      </c>
      <c r="F352" s="16">
        <v>78</v>
      </c>
      <c r="G352" s="16">
        <v>52</v>
      </c>
      <c r="H352" s="16">
        <v>23</v>
      </c>
      <c r="I352" s="22">
        <f t="shared" si="98"/>
        <v>4</v>
      </c>
      <c r="J352" s="22">
        <f t="shared" si="99"/>
        <v>8</v>
      </c>
      <c r="K352" s="22">
        <f t="shared" si="100"/>
        <v>5</v>
      </c>
      <c r="L352" s="22">
        <f t="shared" si="101"/>
        <v>25</v>
      </c>
      <c r="M352" s="22">
        <f t="shared" si="102"/>
        <v>51</v>
      </c>
      <c r="N352" s="22">
        <f t="shared" si="103"/>
        <v>33</v>
      </c>
      <c r="O352" s="22">
        <f t="shared" si="104"/>
        <v>51</v>
      </c>
      <c r="P352" s="23" t="str">
        <f t="shared" si="105"/>
        <v>PM10</v>
      </c>
      <c r="Q352" s="23" t="str">
        <f t="shared" si="106"/>
        <v>二级，良</v>
      </c>
      <c r="R352" s="28">
        <f t="shared" si="95"/>
        <v>44.2307692307692</v>
      </c>
      <c r="S352" s="28">
        <f t="shared" si="110"/>
        <v>18.6734502821161</v>
      </c>
      <c r="T352" s="28">
        <f t="shared" si="111"/>
        <v>25.5573189486531</v>
      </c>
      <c r="U352" s="29" t="b">
        <f t="shared" si="96"/>
        <v>0</v>
      </c>
      <c r="V352" s="28">
        <f t="shared" si="107"/>
        <v>155.666666666667</v>
      </c>
      <c r="W352" s="29">
        <f t="shared" si="108"/>
        <v>0</v>
      </c>
      <c r="X352" s="29" t="b">
        <f t="shared" si="97"/>
        <v>0</v>
      </c>
      <c r="Y352" s="28">
        <f t="shared" si="109"/>
        <v>85.6166666666667</v>
      </c>
    </row>
    <row r="353" s="1" customFormat="1" spans="1:25">
      <c r="A353" s="14" t="s">
        <v>42</v>
      </c>
      <c r="B353" s="15" t="s">
        <v>392</v>
      </c>
      <c r="C353" s="16">
        <v>11</v>
      </c>
      <c r="D353" s="16">
        <v>15</v>
      </c>
      <c r="E353" s="16">
        <v>0.5</v>
      </c>
      <c r="F353" s="16">
        <v>88</v>
      </c>
      <c r="G353" s="16">
        <v>52</v>
      </c>
      <c r="H353" s="16">
        <v>25</v>
      </c>
      <c r="I353" s="22">
        <f t="shared" si="98"/>
        <v>4</v>
      </c>
      <c r="J353" s="22">
        <f t="shared" si="99"/>
        <v>8</v>
      </c>
      <c r="K353" s="22">
        <f t="shared" si="100"/>
        <v>5</v>
      </c>
      <c r="L353" s="22">
        <f t="shared" si="101"/>
        <v>28</v>
      </c>
      <c r="M353" s="22">
        <f t="shared" si="102"/>
        <v>51</v>
      </c>
      <c r="N353" s="22">
        <f t="shared" si="103"/>
        <v>36</v>
      </c>
      <c r="O353" s="22">
        <f t="shared" si="104"/>
        <v>51</v>
      </c>
      <c r="P353" s="23" t="str">
        <f t="shared" si="105"/>
        <v>PM10</v>
      </c>
      <c r="Q353" s="23" t="str">
        <f t="shared" si="106"/>
        <v>二级，良</v>
      </c>
      <c r="R353" s="28">
        <f t="shared" si="95"/>
        <v>48.0769230769231</v>
      </c>
      <c r="S353" s="28">
        <f t="shared" si="110"/>
        <v>18.4285301079507</v>
      </c>
      <c r="T353" s="28">
        <f t="shared" si="111"/>
        <v>29.6483929689724</v>
      </c>
      <c r="U353" s="29" t="b">
        <f t="shared" si="96"/>
        <v>0</v>
      </c>
      <c r="V353" s="28">
        <f t="shared" si="107"/>
        <v>155.333333333333</v>
      </c>
      <c r="W353" s="29">
        <f t="shared" si="108"/>
        <v>0</v>
      </c>
      <c r="X353" s="29" t="b">
        <f t="shared" si="97"/>
        <v>0</v>
      </c>
      <c r="Y353" s="28">
        <f t="shared" si="109"/>
        <v>85.4333333333333</v>
      </c>
    </row>
    <row r="354" s="1" customFormat="1" spans="1:25">
      <c r="A354" s="14" t="s">
        <v>42</v>
      </c>
      <c r="B354" s="15" t="s">
        <v>393</v>
      </c>
      <c r="C354" s="16">
        <v>9</v>
      </c>
      <c r="D354" s="16">
        <v>17</v>
      </c>
      <c r="E354" s="16">
        <v>0.5</v>
      </c>
      <c r="F354" s="16">
        <v>96</v>
      </c>
      <c r="G354" s="16">
        <v>54</v>
      </c>
      <c r="H354" s="16">
        <v>30</v>
      </c>
      <c r="I354" s="22">
        <f t="shared" si="98"/>
        <v>3</v>
      </c>
      <c r="J354" s="22">
        <f t="shared" si="99"/>
        <v>9</v>
      </c>
      <c r="K354" s="22">
        <f t="shared" si="100"/>
        <v>5</v>
      </c>
      <c r="L354" s="22">
        <f t="shared" si="101"/>
        <v>30</v>
      </c>
      <c r="M354" s="22">
        <f t="shared" si="102"/>
        <v>52</v>
      </c>
      <c r="N354" s="22">
        <f t="shared" si="103"/>
        <v>43</v>
      </c>
      <c r="O354" s="22">
        <f t="shared" si="104"/>
        <v>52</v>
      </c>
      <c r="P354" s="23" t="str">
        <f t="shared" si="105"/>
        <v>PM10</v>
      </c>
      <c r="Q354" s="23" t="str">
        <f t="shared" si="106"/>
        <v>二级，良</v>
      </c>
      <c r="R354" s="28">
        <f t="shared" si="95"/>
        <v>55.5555555555556</v>
      </c>
      <c r="S354" s="28">
        <f t="shared" si="110"/>
        <v>18.4170832215038</v>
      </c>
      <c r="T354" s="28">
        <f t="shared" si="111"/>
        <v>37.1384723340518</v>
      </c>
      <c r="U354" s="29" t="b">
        <f t="shared" si="96"/>
        <v>0</v>
      </c>
      <c r="V354" s="28">
        <f t="shared" si="107"/>
        <v>154</v>
      </c>
      <c r="W354" s="29">
        <f t="shared" si="108"/>
        <v>0</v>
      </c>
      <c r="X354" s="29" t="b">
        <f t="shared" si="97"/>
        <v>0</v>
      </c>
      <c r="Y354" s="28">
        <f t="shared" si="109"/>
        <v>84.7</v>
      </c>
    </row>
    <row r="355" s="1" customFormat="1" spans="1:25">
      <c r="A355" s="14" t="s">
        <v>42</v>
      </c>
      <c r="B355" s="15" t="s">
        <v>394</v>
      </c>
      <c r="C355" s="16">
        <v>8</v>
      </c>
      <c r="D355" s="16">
        <v>20</v>
      </c>
      <c r="E355" s="16">
        <v>0.6</v>
      </c>
      <c r="F355" s="16">
        <v>110</v>
      </c>
      <c r="G355" s="16">
        <v>65</v>
      </c>
      <c r="H355" s="16">
        <v>32</v>
      </c>
      <c r="I355" s="22">
        <f t="shared" si="98"/>
        <v>3</v>
      </c>
      <c r="J355" s="22">
        <f t="shared" si="99"/>
        <v>10</v>
      </c>
      <c r="K355" s="22">
        <f t="shared" si="100"/>
        <v>6</v>
      </c>
      <c r="L355" s="22">
        <f t="shared" si="101"/>
        <v>35</v>
      </c>
      <c r="M355" s="22">
        <f t="shared" si="102"/>
        <v>58</v>
      </c>
      <c r="N355" s="22">
        <f t="shared" si="103"/>
        <v>46</v>
      </c>
      <c r="O355" s="22">
        <f t="shared" si="104"/>
        <v>58</v>
      </c>
      <c r="P355" s="23" t="str">
        <f t="shared" si="105"/>
        <v>PM10</v>
      </c>
      <c r="Q355" s="23" t="str">
        <f t="shared" si="106"/>
        <v>二级，良</v>
      </c>
      <c r="R355" s="28">
        <f t="shared" si="95"/>
        <v>49.2307692307692</v>
      </c>
      <c r="S355" s="28">
        <f t="shared" si="110"/>
        <v>21.152773457194</v>
      </c>
      <c r="T355" s="28">
        <f t="shared" si="111"/>
        <v>28.0779957735752</v>
      </c>
      <c r="U355" s="29" t="b">
        <f t="shared" si="96"/>
        <v>0</v>
      </c>
      <c r="V355" s="28">
        <f t="shared" si="107"/>
        <v>128</v>
      </c>
      <c r="W355" s="29">
        <f t="shared" si="108"/>
        <v>0</v>
      </c>
      <c r="X355" s="29" t="b">
        <f t="shared" si="97"/>
        <v>0</v>
      </c>
      <c r="Y355" s="28">
        <f t="shared" si="109"/>
        <v>70.4</v>
      </c>
    </row>
    <row r="356" s="1" customFormat="1" spans="1:25">
      <c r="A356" s="14" t="s">
        <v>42</v>
      </c>
      <c r="B356" s="15" t="s">
        <v>395</v>
      </c>
      <c r="C356" s="16">
        <v>7</v>
      </c>
      <c r="D356" s="16">
        <v>14</v>
      </c>
      <c r="E356" s="16">
        <v>0.5</v>
      </c>
      <c r="F356" s="16">
        <v>104</v>
      </c>
      <c r="G356" s="16">
        <v>57</v>
      </c>
      <c r="H356" s="16">
        <v>23</v>
      </c>
      <c r="I356" s="22">
        <f t="shared" si="98"/>
        <v>3</v>
      </c>
      <c r="J356" s="22">
        <f t="shared" si="99"/>
        <v>7</v>
      </c>
      <c r="K356" s="22">
        <f t="shared" si="100"/>
        <v>5</v>
      </c>
      <c r="L356" s="22">
        <f t="shared" si="101"/>
        <v>33</v>
      </c>
      <c r="M356" s="22">
        <f t="shared" si="102"/>
        <v>54</v>
      </c>
      <c r="N356" s="22">
        <f t="shared" si="103"/>
        <v>33</v>
      </c>
      <c r="O356" s="22">
        <f t="shared" si="104"/>
        <v>54</v>
      </c>
      <c r="P356" s="23" t="str">
        <f t="shared" si="105"/>
        <v>PM10</v>
      </c>
      <c r="Q356" s="23" t="str">
        <f t="shared" si="106"/>
        <v>二级，良</v>
      </c>
      <c r="R356" s="28">
        <f t="shared" si="95"/>
        <v>40.3508771929825</v>
      </c>
      <c r="S356" s="28">
        <f t="shared" si="110"/>
        <v>22.9451065366558</v>
      </c>
      <c r="T356" s="28">
        <f t="shared" si="111"/>
        <v>17.4057706563266</v>
      </c>
      <c r="U356" s="29" t="b">
        <f t="shared" si="96"/>
        <v>0</v>
      </c>
      <c r="V356" s="28">
        <f t="shared" si="107"/>
        <v>116</v>
      </c>
      <c r="W356" s="29">
        <f t="shared" si="108"/>
        <v>0</v>
      </c>
      <c r="X356" s="29" t="b">
        <f t="shared" si="97"/>
        <v>0</v>
      </c>
      <c r="Y356" s="28">
        <f t="shared" si="109"/>
        <v>63.8</v>
      </c>
    </row>
    <row r="357" s="1" customFormat="1" spans="1:25">
      <c r="A357" s="14" t="s">
        <v>42</v>
      </c>
      <c r="B357" s="15" t="s">
        <v>396</v>
      </c>
      <c r="C357" s="16">
        <v>7</v>
      </c>
      <c r="D357" s="16">
        <v>14</v>
      </c>
      <c r="E357" s="16">
        <v>0.5</v>
      </c>
      <c r="F357" s="16">
        <v>100</v>
      </c>
      <c r="G357" s="16">
        <v>48</v>
      </c>
      <c r="H357" s="16">
        <v>19</v>
      </c>
      <c r="I357" s="22">
        <f t="shared" si="98"/>
        <v>3</v>
      </c>
      <c r="J357" s="22">
        <f t="shared" si="99"/>
        <v>7</v>
      </c>
      <c r="K357" s="22">
        <f t="shared" si="100"/>
        <v>5</v>
      </c>
      <c r="L357" s="22">
        <f t="shared" si="101"/>
        <v>32</v>
      </c>
      <c r="M357" s="22">
        <f t="shared" si="102"/>
        <v>48</v>
      </c>
      <c r="N357" s="22">
        <f t="shared" si="103"/>
        <v>28</v>
      </c>
      <c r="O357" s="22">
        <f t="shared" si="104"/>
        <v>48</v>
      </c>
      <c r="P357" s="23" t="str">
        <f t="shared" si="105"/>
        <v/>
      </c>
      <c r="Q357" s="23" t="str">
        <f t="shared" si="106"/>
        <v>一级,优</v>
      </c>
      <c r="R357" s="28">
        <f t="shared" si="95"/>
        <v>39.5833333333333</v>
      </c>
      <c r="S357" s="28">
        <f t="shared" si="110"/>
        <v>23.4907782276203</v>
      </c>
      <c r="T357" s="28">
        <f t="shared" si="111"/>
        <v>16.092555105713</v>
      </c>
      <c r="U357" s="29" t="b">
        <f t="shared" si="96"/>
        <v>0</v>
      </c>
      <c r="V357" s="28">
        <f t="shared" si="107"/>
        <v>111.333333333333</v>
      </c>
      <c r="W357" s="29">
        <f t="shared" si="108"/>
        <v>0</v>
      </c>
      <c r="X357" s="29" t="b">
        <f t="shared" si="97"/>
        <v>0</v>
      </c>
      <c r="Y357" s="28">
        <f t="shared" si="109"/>
        <v>61.2333333333333</v>
      </c>
    </row>
    <row r="358" s="1" customFormat="1" spans="1:25">
      <c r="A358" s="14" t="s">
        <v>42</v>
      </c>
      <c r="B358" s="15" t="s">
        <v>397</v>
      </c>
      <c r="C358" s="16">
        <v>6</v>
      </c>
      <c r="D358" s="16">
        <v>11</v>
      </c>
      <c r="E358" s="16">
        <v>0.5</v>
      </c>
      <c r="F358" s="16">
        <v>100</v>
      </c>
      <c r="G358" s="16">
        <v>60</v>
      </c>
      <c r="H358" s="16">
        <v>18</v>
      </c>
      <c r="I358" s="22">
        <f t="shared" si="98"/>
        <v>2</v>
      </c>
      <c r="J358" s="22">
        <f t="shared" si="99"/>
        <v>6</v>
      </c>
      <c r="K358" s="22">
        <f t="shared" si="100"/>
        <v>5</v>
      </c>
      <c r="L358" s="22">
        <f t="shared" si="101"/>
        <v>32</v>
      </c>
      <c r="M358" s="22">
        <f t="shared" si="102"/>
        <v>55</v>
      </c>
      <c r="N358" s="22">
        <f t="shared" si="103"/>
        <v>26</v>
      </c>
      <c r="O358" s="22">
        <f t="shared" si="104"/>
        <v>55</v>
      </c>
      <c r="P358" s="23" t="str">
        <f t="shared" si="105"/>
        <v>PM10</v>
      </c>
      <c r="Q358" s="23" t="str">
        <f t="shared" si="106"/>
        <v>二级，良</v>
      </c>
      <c r="R358" s="28">
        <f t="shared" si="95"/>
        <v>30</v>
      </c>
      <c r="S358" s="28">
        <f t="shared" si="110"/>
        <v>23.0856856350277</v>
      </c>
      <c r="T358" s="28">
        <f t="shared" si="111"/>
        <v>6.91431436497226</v>
      </c>
      <c r="U358" s="29" t="b">
        <f t="shared" si="96"/>
        <v>0</v>
      </c>
      <c r="V358" s="28">
        <f t="shared" si="107"/>
        <v>109.333333333333</v>
      </c>
      <c r="W358" s="29">
        <f t="shared" si="108"/>
        <v>0</v>
      </c>
      <c r="X358" s="29" t="b">
        <f t="shared" si="97"/>
        <v>0</v>
      </c>
      <c r="Y358" s="28">
        <f t="shared" si="109"/>
        <v>60.1333333333333</v>
      </c>
    </row>
    <row r="359" s="1" customFormat="1" spans="1:25">
      <c r="A359" s="14" t="s">
        <v>42</v>
      </c>
      <c r="B359" s="15" t="s">
        <v>398</v>
      </c>
      <c r="C359" s="16">
        <v>7</v>
      </c>
      <c r="D359" s="16">
        <v>15</v>
      </c>
      <c r="E359" s="16">
        <v>0.5</v>
      </c>
      <c r="F359" s="16">
        <v>91</v>
      </c>
      <c r="G359" s="16">
        <v>69</v>
      </c>
      <c r="H359" s="16">
        <v>21</v>
      </c>
      <c r="I359" s="22">
        <f t="shared" si="98"/>
        <v>3</v>
      </c>
      <c r="J359" s="22">
        <f t="shared" si="99"/>
        <v>8</v>
      </c>
      <c r="K359" s="22">
        <f t="shared" si="100"/>
        <v>5</v>
      </c>
      <c r="L359" s="22">
        <f t="shared" si="101"/>
        <v>29</v>
      </c>
      <c r="M359" s="22">
        <f t="shared" si="102"/>
        <v>60</v>
      </c>
      <c r="N359" s="22">
        <f t="shared" si="103"/>
        <v>30</v>
      </c>
      <c r="O359" s="22">
        <f t="shared" si="104"/>
        <v>60</v>
      </c>
      <c r="P359" s="23" t="str">
        <f t="shared" si="105"/>
        <v>PM10</v>
      </c>
      <c r="Q359" s="23" t="str">
        <f t="shared" si="106"/>
        <v>二级，良</v>
      </c>
      <c r="R359" s="28">
        <f t="shared" si="95"/>
        <v>30.4347826086957</v>
      </c>
      <c r="S359" s="28">
        <f t="shared" si="110"/>
        <v>21.8997881991303</v>
      </c>
      <c r="T359" s="28">
        <f t="shared" si="111"/>
        <v>8.53499440956535</v>
      </c>
      <c r="U359" s="29" t="b">
        <f t="shared" si="96"/>
        <v>0</v>
      </c>
      <c r="V359" s="28">
        <f t="shared" si="107"/>
        <v>112</v>
      </c>
      <c r="W359" s="29">
        <f t="shared" si="108"/>
        <v>0</v>
      </c>
      <c r="X359" s="29" t="b">
        <f t="shared" si="97"/>
        <v>0</v>
      </c>
      <c r="Y359" s="28">
        <f t="shared" si="109"/>
        <v>61.6</v>
      </c>
    </row>
    <row r="360" s="1" customFormat="1" spans="1:25">
      <c r="A360" s="14" t="s">
        <v>42</v>
      </c>
      <c r="B360" s="15" t="s">
        <v>399</v>
      </c>
      <c r="C360" s="16">
        <v>7</v>
      </c>
      <c r="D360" s="16">
        <v>17</v>
      </c>
      <c r="E360" s="16">
        <v>0.5</v>
      </c>
      <c r="F360" s="16">
        <v>89</v>
      </c>
      <c r="G360" s="16">
        <v>52</v>
      </c>
      <c r="H360" s="16">
        <v>24</v>
      </c>
      <c r="I360" s="22">
        <f t="shared" si="98"/>
        <v>3</v>
      </c>
      <c r="J360" s="22">
        <f t="shared" si="99"/>
        <v>9</v>
      </c>
      <c r="K360" s="22">
        <f t="shared" si="100"/>
        <v>5</v>
      </c>
      <c r="L360" s="22">
        <f t="shared" si="101"/>
        <v>28</v>
      </c>
      <c r="M360" s="22">
        <f t="shared" si="102"/>
        <v>51</v>
      </c>
      <c r="N360" s="22">
        <f t="shared" si="103"/>
        <v>35</v>
      </c>
      <c r="O360" s="22">
        <f t="shared" si="104"/>
        <v>51</v>
      </c>
      <c r="P360" s="23" t="str">
        <f t="shared" si="105"/>
        <v>PM10</v>
      </c>
      <c r="Q360" s="23" t="str">
        <f t="shared" si="106"/>
        <v>二级，良</v>
      </c>
      <c r="R360" s="28">
        <f t="shared" si="95"/>
        <v>46.1538461538462</v>
      </c>
      <c r="S360" s="28">
        <f t="shared" si="110"/>
        <v>20.429609826778</v>
      </c>
      <c r="T360" s="28">
        <f t="shared" si="111"/>
        <v>25.7242363270681</v>
      </c>
      <c r="U360" s="29" t="b">
        <f t="shared" si="96"/>
        <v>0</v>
      </c>
      <c r="V360" s="28">
        <f t="shared" si="107"/>
        <v>117.666666666667</v>
      </c>
      <c r="W360" s="29">
        <f t="shared" si="108"/>
        <v>0</v>
      </c>
      <c r="X360" s="29" t="b">
        <f t="shared" si="97"/>
        <v>0</v>
      </c>
      <c r="Y360" s="28">
        <f t="shared" si="109"/>
        <v>64.7166666666667</v>
      </c>
    </row>
    <row r="361" s="1" customFormat="1" spans="1:25">
      <c r="A361" s="14" t="s">
        <v>42</v>
      </c>
      <c r="B361" s="15" t="s">
        <v>400</v>
      </c>
      <c r="C361" s="16">
        <v>6</v>
      </c>
      <c r="D361" s="16">
        <v>17</v>
      </c>
      <c r="E361" s="16">
        <v>0.5</v>
      </c>
      <c r="F361" s="16">
        <v>91</v>
      </c>
      <c r="G361" s="16">
        <v>52</v>
      </c>
      <c r="H361" s="16">
        <v>24</v>
      </c>
      <c r="I361" s="22">
        <f t="shared" si="98"/>
        <v>2</v>
      </c>
      <c r="J361" s="22">
        <f t="shared" si="99"/>
        <v>9</v>
      </c>
      <c r="K361" s="22">
        <f t="shared" si="100"/>
        <v>5</v>
      </c>
      <c r="L361" s="22">
        <f t="shared" si="101"/>
        <v>29</v>
      </c>
      <c r="M361" s="22">
        <f t="shared" si="102"/>
        <v>51</v>
      </c>
      <c r="N361" s="22">
        <f t="shared" si="103"/>
        <v>35</v>
      </c>
      <c r="O361" s="22">
        <f t="shared" si="104"/>
        <v>51</v>
      </c>
      <c r="P361" s="23" t="str">
        <f t="shared" si="105"/>
        <v>PM10</v>
      </c>
      <c r="Q361" s="23" t="str">
        <f t="shared" si="106"/>
        <v>二级，良</v>
      </c>
      <c r="R361" s="28">
        <f t="shared" si="95"/>
        <v>46.1538461538462</v>
      </c>
      <c r="S361" s="28">
        <f t="shared" si="110"/>
        <v>19.6461340433022</v>
      </c>
      <c r="T361" s="28">
        <f t="shared" si="111"/>
        <v>26.5077121105439</v>
      </c>
      <c r="U361" s="29" t="b">
        <f t="shared" si="96"/>
        <v>0</v>
      </c>
      <c r="V361" s="28">
        <f t="shared" si="107"/>
        <v>117</v>
      </c>
      <c r="W361" s="29">
        <f t="shared" si="108"/>
        <v>0</v>
      </c>
      <c r="X361" s="29" t="b">
        <f t="shared" si="97"/>
        <v>0</v>
      </c>
      <c r="Y361" s="28">
        <f t="shared" si="109"/>
        <v>64.35</v>
      </c>
    </row>
    <row r="362" s="1" customFormat="1" spans="1:25">
      <c r="A362" s="14" t="s">
        <v>42</v>
      </c>
      <c r="B362" s="15" t="s">
        <v>401</v>
      </c>
      <c r="C362" s="16">
        <v>6</v>
      </c>
      <c r="D362" s="16">
        <v>12</v>
      </c>
      <c r="E362" s="16">
        <v>0.5</v>
      </c>
      <c r="F362" s="16">
        <v>84</v>
      </c>
      <c r="G362" s="16">
        <v>39</v>
      </c>
      <c r="H362" s="16">
        <v>19</v>
      </c>
      <c r="I362" s="22">
        <f t="shared" si="98"/>
        <v>2</v>
      </c>
      <c r="J362" s="22">
        <f t="shared" si="99"/>
        <v>6</v>
      </c>
      <c r="K362" s="22">
        <f t="shared" si="100"/>
        <v>5</v>
      </c>
      <c r="L362" s="22">
        <f t="shared" si="101"/>
        <v>27</v>
      </c>
      <c r="M362" s="22">
        <f t="shared" si="102"/>
        <v>39</v>
      </c>
      <c r="N362" s="22">
        <f t="shared" si="103"/>
        <v>28</v>
      </c>
      <c r="O362" s="22">
        <f t="shared" si="104"/>
        <v>39</v>
      </c>
      <c r="P362" s="23" t="str">
        <f t="shared" si="105"/>
        <v/>
      </c>
      <c r="Q362" s="23" t="str">
        <f t="shared" si="106"/>
        <v>一级,优</v>
      </c>
      <c r="R362" s="28">
        <f t="shared" si="95"/>
        <v>48.7179487179487</v>
      </c>
      <c r="S362" s="28">
        <f t="shared" si="110"/>
        <v>19.389723786892</v>
      </c>
      <c r="T362" s="28">
        <f t="shared" si="111"/>
        <v>29.3282249310567</v>
      </c>
      <c r="U362" s="29" t="b">
        <f t="shared" si="96"/>
        <v>0</v>
      </c>
      <c r="V362" s="28">
        <f t="shared" si="107"/>
        <v>112.666666666667</v>
      </c>
      <c r="W362" s="29">
        <f t="shared" si="108"/>
        <v>0</v>
      </c>
      <c r="X362" s="29" t="b">
        <f t="shared" si="97"/>
        <v>0</v>
      </c>
      <c r="Y362" s="28">
        <f t="shared" si="109"/>
        <v>61.9666666666667</v>
      </c>
    </row>
    <row r="363" s="1" customFormat="1" spans="1:25">
      <c r="A363" s="14" t="s">
        <v>42</v>
      </c>
      <c r="B363" s="15" t="s">
        <v>402</v>
      </c>
      <c r="C363" s="16">
        <v>6</v>
      </c>
      <c r="D363" s="16">
        <v>7</v>
      </c>
      <c r="E363" s="16">
        <v>0.5</v>
      </c>
      <c r="F363" s="16">
        <v>84</v>
      </c>
      <c r="G363" s="16">
        <v>28</v>
      </c>
      <c r="H363" s="16">
        <v>17</v>
      </c>
      <c r="I363" s="22">
        <f t="shared" si="98"/>
        <v>2</v>
      </c>
      <c r="J363" s="22">
        <f t="shared" si="99"/>
        <v>4</v>
      </c>
      <c r="K363" s="22">
        <f t="shared" si="100"/>
        <v>5</v>
      </c>
      <c r="L363" s="22">
        <f t="shared" si="101"/>
        <v>27</v>
      </c>
      <c r="M363" s="22">
        <f t="shared" si="102"/>
        <v>28</v>
      </c>
      <c r="N363" s="22">
        <f t="shared" si="103"/>
        <v>25</v>
      </c>
      <c r="O363" s="22">
        <f t="shared" si="104"/>
        <v>28</v>
      </c>
      <c r="P363" s="23" t="str">
        <f t="shared" si="105"/>
        <v/>
      </c>
      <c r="Q363" s="23" t="str">
        <f t="shared" si="106"/>
        <v>一级,优</v>
      </c>
      <c r="R363" s="28">
        <f t="shared" si="95"/>
        <v>60.7142857142857</v>
      </c>
      <c r="S363" s="28">
        <f t="shared" si="110"/>
        <v>20.0869797473058</v>
      </c>
      <c r="T363" s="28">
        <f t="shared" si="111"/>
        <v>40.6273059669799</v>
      </c>
      <c r="U363" s="29" t="b">
        <f t="shared" si="96"/>
        <v>0</v>
      </c>
      <c r="V363" s="28">
        <f t="shared" si="107"/>
        <v>106.666666666667</v>
      </c>
      <c r="W363" s="29">
        <f t="shared" si="108"/>
        <v>0</v>
      </c>
      <c r="X363" s="29" t="b">
        <f t="shared" si="97"/>
        <v>0</v>
      </c>
      <c r="Y363" s="28">
        <f t="shared" si="109"/>
        <v>58.6666666666667</v>
      </c>
    </row>
    <row r="364" s="1" customFormat="1" spans="1:25">
      <c r="A364" s="14" t="s">
        <v>42</v>
      </c>
      <c r="B364" s="15" t="s">
        <v>403</v>
      </c>
      <c r="C364" s="16">
        <v>6</v>
      </c>
      <c r="D364" s="16">
        <v>7</v>
      </c>
      <c r="E364" s="16">
        <v>0.5</v>
      </c>
      <c r="F364" s="16">
        <v>85</v>
      </c>
      <c r="G364" s="16">
        <v>20</v>
      </c>
      <c r="H364" s="16">
        <v>21</v>
      </c>
      <c r="I364" s="22">
        <f t="shared" si="98"/>
        <v>2</v>
      </c>
      <c r="J364" s="22">
        <f t="shared" si="99"/>
        <v>4</v>
      </c>
      <c r="K364" s="22">
        <f t="shared" si="100"/>
        <v>5</v>
      </c>
      <c r="L364" s="22">
        <f t="shared" si="101"/>
        <v>27</v>
      </c>
      <c r="M364" s="22">
        <f t="shared" si="102"/>
        <v>20</v>
      </c>
      <c r="N364" s="22">
        <f t="shared" si="103"/>
        <v>30</v>
      </c>
      <c r="O364" s="22">
        <f t="shared" si="104"/>
        <v>30</v>
      </c>
      <c r="P364" s="23" t="str">
        <f t="shared" si="105"/>
        <v/>
      </c>
      <c r="Q364" s="23" t="str">
        <f t="shared" si="106"/>
        <v>一级,优</v>
      </c>
      <c r="R364" s="28">
        <f t="shared" si="95"/>
        <v>105</v>
      </c>
      <c r="S364" s="28">
        <f t="shared" si="110"/>
        <v>21.8478924457185</v>
      </c>
      <c r="T364" s="28">
        <f t="shared" si="111"/>
        <v>83.1521075542815</v>
      </c>
      <c r="U364" s="29" t="b">
        <f t="shared" si="96"/>
        <v>0</v>
      </c>
      <c r="V364" s="28">
        <f t="shared" si="107"/>
        <v>100</v>
      </c>
      <c r="W364" s="29">
        <f t="shared" si="108"/>
        <v>0</v>
      </c>
      <c r="X364" s="29" t="b">
        <f t="shared" si="97"/>
        <v>0</v>
      </c>
      <c r="Y364" s="28">
        <f t="shared" si="109"/>
        <v>55</v>
      </c>
    </row>
    <row r="365" s="1" customFormat="1" spans="1:25">
      <c r="A365" s="14" t="s">
        <v>42</v>
      </c>
      <c r="B365" s="15" t="s">
        <v>404</v>
      </c>
      <c r="C365" s="16">
        <v>6</v>
      </c>
      <c r="D365" s="16">
        <v>7</v>
      </c>
      <c r="E365" s="16">
        <v>0.5</v>
      </c>
      <c r="F365" s="16">
        <v>85</v>
      </c>
      <c r="G365" s="16">
        <v>17</v>
      </c>
      <c r="H365" s="16">
        <v>23</v>
      </c>
      <c r="I365" s="22">
        <f t="shared" si="98"/>
        <v>2</v>
      </c>
      <c r="J365" s="22">
        <f t="shared" si="99"/>
        <v>4</v>
      </c>
      <c r="K365" s="22">
        <f t="shared" si="100"/>
        <v>5</v>
      </c>
      <c r="L365" s="22">
        <f t="shared" si="101"/>
        <v>27</v>
      </c>
      <c r="M365" s="22">
        <f t="shared" si="102"/>
        <v>17</v>
      </c>
      <c r="N365" s="22">
        <f t="shared" si="103"/>
        <v>33</v>
      </c>
      <c r="O365" s="22">
        <f t="shared" si="104"/>
        <v>33</v>
      </c>
      <c r="P365" s="23" t="str">
        <f t="shared" si="105"/>
        <v/>
      </c>
      <c r="Q365" s="23" t="str">
        <f t="shared" si="106"/>
        <v>一级,优</v>
      </c>
      <c r="R365" s="28">
        <f t="shared" si="95"/>
        <v>135.294117647059</v>
      </c>
      <c r="S365" s="28">
        <f t="shared" si="110"/>
        <v>28.0978924457185</v>
      </c>
      <c r="T365" s="28">
        <f t="shared" si="111"/>
        <v>107.19622520134</v>
      </c>
      <c r="U365" s="29" t="b">
        <f t="shared" si="96"/>
        <v>0</v>
      </c>
      <c r="V365" s="28">
        <f t="shared" si="107"/>
        <v>86.6666666666667</v>
      </c>
      <c r="W365" s="29">
        <f t="shared" si="108"/>
        <v>0</v>
      </c>
      <c r="X365" s="29" t="b">
        <f t="shared" si="97"/>
        <v>0</v>
      </c>
      <c r="Y365" s="28">
        <f t="shared" si="109"/>
        <v>47.6666666666667</v>
      </c>
    </row>
    <row r="366" s="1" customFormat="1" spans="1:25">
      <c r="A366" s="14" t="s">
        <v>42</v>
      </c>
      <c r="B366" s="15" t="s">
        <v>405</v>
      </c>
      <c r="C366" s="16">
        <v>6</v>
      </c>
      <c r="D366" s="16">
        <v>6</v>
      </c>
      <c r="E366" s="16">
        <v>0.5</v>
      </c>
      <c r="F366" s="16">
        <v>84</v>
      </c>
      <c r="G366" s="16">
        <v>30</v>
      </c>
      <c r="H366" s="16">
        <v>24</v>
      </c>
      <c r="I366" s="22">
        <f t="shared" si="98"/>
        <v>2</v>
      </c>
      <c r="J366" s="22">
        <f t="shared" si="99"/>
        <v>3</v>
      </c>
      <c r="K366" s="22">
        <f t="shared" si="100"/>
        <v>5</v>
      </c>
      <c r="L366" s="22">
        <f t="shared" si="101"/>
        <v>27</v>
      </c>
      <c r="M366" s="22">
        <f t="shared" si="102"/>
        <v>30</v>
      </c>
      <c r="N366" s="22">
        <f t="shared" si="103"/>
        <v>35</v>
      </c>
      <c r="O366" s="22">
        <f t="shared" si="104"/>
        <v>35</v>
      </c>
      <c r="P366" s="23" t="str">
        <f t="shared" si="105"/>
        <v/>
      </c>
      <c r="Q366" s="23" t="str">
        <f t="shared" si="106"/>
        <v>一级,优</v>
      </c>
      <c r="R366" s="28">
        <f t="shared" si="95"/>
        <v>80</v>
      </c>
      <c r="S366" s="28">
        <f t="shared" si="110"/>
        <v>36.8361703655821</v>
      </c>
      <c r="T366" s="28">
        <f t="shared" si="111"/>
        <v>43.1638296344179</v>
      </c>
      <c r="U366" s="29" t="b">
        <f t="shared" si="96"/>
        <v>0</v>
      </c>
      <c r="V366" s="28">
        <f t="shared" si="107"/>
        <v>69.3333333333333</v>
      </c>
      <c r="W366" s="29">
        <f t="shared" si="108"/>
        <v>0</v>
      </c>
      <c r="X366" s="29" t="b">
        <f t="shared" si="97"/>
        <v>0</v>
      </c>
      <c r="Y366" s="28">
        <f t="shared" si="109"/>
        <v>38.1333333333333</v>
      </c>
    </row>
    <row r="367" s="1" customFormat="1" spans="1:25">
      <c r="A367" s="14" t="s">
        <v>42</v>
      </c>
      <c r="B367" s="15" t="s">
        <v>406</v>
      </c>
      <c r="C367" s="16">
        <v>6</v>
      </c>
      <c r="D367" s="16">
        <v>5</v>
      </c>
      <c r="E367" s="16">
        <v>0.5</v>
      </c>
      <c r="F367" s="16">
        <v>85</v>
      </c>
      <c r="G367" s="16">
        <v>27</v>
      </c>
      <c r="H367" s="16">
        <v>28</v>
      </c>
      <c r="I367" s="22">
        <f t="shared" si="98"/>
        <v>2</v>
      </c>
      <c r="J367" s="22">
        <f t="shared" si="99"/>
        <v>3</v>
      </c>
      <c r="K367" s="22">
        <f t="shared" si="100"/>
        <v>5</v>
      </c>
      <c r="L367" s="22">
        <f t="shared" si="101"/>
        <v>27</v>
      </c>
      <c r="M367" s="22">
        <f t="shared" si="102"/>
        <v>27</v>
      </c>
      <c r="N367" s="22">
        <f t="shared" si="103"/>
        <v>40</v>
      </c>
      <c r="O367" s="22">
        <f t="shared" si="104"/>
        <v>40</v>
      </c>
      <c r="P367" s="23" t="str">
        <f t="shared" si="105"/>
        <v/>
      </c>
      <c r="Q367" s="23" t="str">
        <f t="shared" si="106"/>
        <v>一级,优</v>
      </c>
      <c r="R367" s="28">
        <f t="shared" si="95"/>
        <v>103.703703703704</v>
      </c>
      <c r="S367" s="28">
        <f t="shared" si="110"/>
        <v>39.656683186095</v>
      </c>
      <c r="T367" s="28">
        <f t="shared" si="111"/>
        <v>64.0470205176087</v>
      </c>
      <c r="U367" s="29" t="b">
        <f t="shared" si="96"/>
        <v>0</v>
      </c>
      <c r="V367" s="28">
        <f t="shared" si="107"/>
        <v>62</v>
      </c>
      <c r="W367" s="29">
        <f t="shared" si="108"/>
        <v>0</v>
      </c>
      <c r="X367" s="29" t="b">
        <f t="shared" si="97"/>
        <v>0</v>
      </c>
      <c r="Y367" s="28">
        <f t="shared" si="109"/>
        <v>34.1</v>
      </c>
    </row>
    <row r="368" s="1" customFormat="1" spans="1:25">
      <c r="A368" s="14" t="s">
        <v>42</v>
      </c>
      <c r="B368" s="15" t="s">
        <v>407</v>
      </c>
      <c r="C368" s="16">
        <v>6</v>
      </c>
      <c r="D368" s="16">
        <v>5</v>
      </c>
      <c r="E368" s="16">
        <v>0.5</v>
      </c>
      <c r="F368" s="16">
        <v>89</v>
      </c>
      <c r="G368" s="16">
        <v>31</v>
      </c>
      <c r="H368" s="16">
        <v>32</v>
      </c>
      <c r="I368" s="22">
        <f t="shared" si="98"/>
        <v>2</v>
      </c>
      <c r="J368" s="22">
        <f t="shared" si="99"/>
        <v>3</v>
      </c>
      <c r="K368" s="22">
        <f t="shared" si="100"/>
        <v>5</v>
      </c>
      <c r="L368" s="22">
        <f t="shared" si="101"/>
        <v>28</v>
      </c>
      <c r="M368" s="22">
        <f t="shared" si="102"/>
        <v>31</v>
      </c>
      <c r="N368" s="22">
        <f t="shared" si="103"/>
        <v>46</v>
      </c>
      <c r="O368" s="22">
        <f t="shared" si="104"/>
        <v>46</v>
      </c>
      <c r="P368" s="23" t="str">
        <f t="shared" si="105"/>
        <v/>
      </c>
      <c r="Q368" s="23" t="str">
        <f t="shared" si="106"/>
        <v>一级,优</v>
      </c>
      <c r="R368" s="28">
        <f t="shared" si="95"/>
        <v>103.225806451613</v>
      </c>
      <c r="S368" s="28">
        <f t="shared" si="110"/>
        <v>44.4525046485831</v>
      </c>
      <c r="T368" s="28">
        <f t="shared" si="111"/>
        <v>58.7733018030298</v>
      </c>
      <c r="U368" s="29" t="b">
        <f t="shared" si="96"/>
        <v>0</v>
      </c>
      <c r="V368" s="28">
        <f t="shared" si="107"/>
        <v>53.6666666666667</v>
      </c>
      <c r="W368" s="29">
        <f t="shared" si="108"/>
        <v>0</v>
      </c>
      <c r="X368" s="29" t="b">
        <f t="shared" si="97"/>
        <v>0</v>
      </c>
      <c r="Y368" s="28">
        <f t="shared" si="109"/>
        <v>29.5166666666667</v>
      </c>
    </row>
    <row r="369" s="1" customFormat="1" spans="1:25">
      <c r="A369" s="14" t="s">
        <v>42</v>
      </c>
      <c r="B369" s="15" t="s">
        <v>408</v>
      </c>
      <c r="C369" s="16">
        <v>6</v>
      </c>
      <c r="D369" s="16">
        <v>5</v>
      </c>
      <c r="E369" s="16">
        <v>0.5</v>
      </c>
      <c r="F369" s="16">
        <v>89</v>
      </c>
      <c r="G369" s="16">
        <v>31</v>
      </c>
      <c r="H369" s="16">
        <v>37</v>
      </c>
      <c r="I369" s="22">
        <f t="shared" si="98"/>
        <v>2</v>
      </c>
      <c r="J369" s="22">
        <f t="shared" si="99"/>
        <v>3</v>
      </c>
      <c r="K369" s="22">
        <f t="shared" si="100"/>
        <v>5</v>
      </c>
      <c r="L369" s="22">
        <f t="shared" si="101"/>
        <v>28</v>
      </c>
      <c r="M369" s="22">
        <f t="shared" si="102"/>
        <v>31</v>
      </c>
      <c r="N369" s="22">
        <f t="shared" si="103"/>
        <v>53</v>
      </c>
      <c r="O369" s="22">
        <f t="shared" si="104"/>
        <v>53</v>
      </c>
      <c r="P369" s="23" t="str">
        <f t="shared" si="105"/>
        <v>PM2.5</v>
      </c>
      <c r="Q369" s="23" t="str">
        <f t="shared" si="106"/>
        <v>二级，良</v>
      </c>
      <c r="R369" s="28">
        <f t="shared" si="95"/>
        <v>119.354838709677</v>
      </c>
      <c r="S369" s="28">
        <f t="shared" si="110"/>
        <v>48.9948261263884</v>
      </c>
      <c r="T369" s="28">
        <f t="shared" si="111"/>
        <v>70.360012583289</v>
      </c>
      <c r="U369" s="29" t="b">
        <f t="shared" si="96"/>
        <v>0</v>
      </c>
      <c r="V369" s="28">
        <f t="shared" si="107"/>
        <v>51</v>
      </c>
      <c r="W369" s="29">
        <f t="shared" si="108"/>
        <v>0</v>
      </c>
      <c r="X369" s="29" t="b">
        <f t="shared" si="97"/>
        <v>0</v>
      </c>
      <c r="Y369" s="28">
        <f t="shared" si="109"/>
        <v>28.05</v>
      </c>
    </row>
    <row r="370" s="1" customFormat="1" spans="1:25">
      <c r="A370" s="14" t="s">
        <v>42</v>
      </c>
      <c r="B370" s="15" t="s">
        <v>409</v>
      </c>
      <c r="C370" s="16">
        <v>6</v>
      </c>
      <c r="D370" s="16">
        <v>6</v>
      </c>
      <c r="E370" s="16">
        <v>0.5</v>
      </c>
      <c r="F370" s="16">
        <v>94</v>
      </c>
      <c r="G370" s="16">
        <v>35</v>
      </c>
      <c r="H370" s="16">
        <v>41</v>
      </c>
      <c r="I370" s="22">
        <f t="shared" si="98"/>
        <v>2</v>
      </c>
      <c r="J370" s="22">
        <f t="shared" si="99"/>
        <v>3</v>
      </c>
      <c r="K370" s="22">
        <f t="shared" si="100"/>
        <v>5</v>
      </c>
      <c r="L370" s="22">
        <f t="shared" si="101"/>
        <v>30</v>
      </c>
      <c r="M370" s="22">
        <f t="shared" si="102"/>
        <v>35</v>
      </c>
      <c r="N370" s="22">
        <f t="shared" si="103"/>
        <v>58</v>
      </c>
      <c r="O370" s="22">
        <f t="shared" si="104"/>
        <v>58</v>
      </c>
      <c r="P370" s="23" t="str">
        <f t="shared" si="105"/>
        <v>PM2.5</v>
      </c>
      <c r="Q370" s="23" t="str">
        <f t="shared" si="106"/>
        <v>二级，良</v>
      </c>
      <c r="R370" s="28">
        <f t="shared" si="95"/>
        <v>117.142857142857</v>
      </c>
      <c r="S370" s="28">
        <f t="shared" si="110"/>
        <v>53.8815388760044</v>
      </c>
      <c r="T370" s="28">
        <f t="shared" si="111"/>
        <v>63.2613182668527</v>
      </c>
      <c r="U370" s="29" t="b">
        <f t="shared" si="96"/>
        <v>0</v>
      </c>
      <c r="V370" s="28">
        <f t="shared" si="107"/>
        <v>52</v>
      </c>
      <c r="W370" s="29">
        <f t="shared" si="108"/>
        <v>0</v>
      </c>
      <c r="X370" s="29" t="b">
        <f t="shared" si="97"/>
        <v>0</v>
      </c>
      <c r="Y370" s="28">
        <f t="shared" si="109"/>
        <v>28.6</v>
      </c>
    </row>
    <row r="371" s="1" customFormat="1" spans="1:25">
      <c r="A371" s="14" t="s">
        <v>42</v>
      </c>
      <c r="B371" s="15" t="s">
        <v>410</v>
      </c>
      <c r="C371" s="16">
        <v>6</v>
      </c>
      <c r="D371" s="16">
        <v>7</v>
      </c>
      <c r="E371" s="16">
        <v>0.5</v>
      </c>
      <c r="F371" s="16">
        <v>93</v>
      </c>
      <c r="G371" s="16">
        <v>34</v>
      </c>
      <c r="H371" s="16">
        <v>40</v>
      </c>
      <c r="I371" s="22">
        <f t="shared" si="98"/>
        <v>2</v>
      </c>
      <c r="J371" s="22">
        <f t="shared" si="99"/>
        <v>4</v>
      </c>
      <c r="K371" s="22">
        <f t="shared" si="100"/>
        <v>5</v>
      </c>
      <c r="L371" s="22">
        <f t="shared" si="101"/>
        <v>30</v>
      </c>
      <c r="M371" s="22">
        <f t="shared" si="102"/>
        <v>34</v>
      </c>
      <c r="N371" s="22">
        <f t="shared" si="103"/>
        <v>57</v>
      </c>
      <c r="O371" s="22">
        <f t="shared" si="104"/>
        <v>57</v>
      </c>
      <c r="P371" s="23" t="str">
        <f t="shared" si="105"/>
        <v>PM2.5</v>
      </c>
      <c r="Q371" s="23" t="str">
        <f t="shared" si="106"/>
        <v>二级，良</v>
      </c>
      <c r="R371" s="28">
        <f t="shared" si="95"/>
        <v>117.647058823529</v>
      </c>
      <c r="S371" s="28">
        <f t="shared" si="110"/>
        <v>54.8934436379092</v>
      </c>
      <c r="T371" s="28">
        <f t="shared" si="111"/>
        <v>62.7536151856203</v>
      </c>
      <c r="U371" s="29" t="b">
        <f t="shared" si="96"/>
        <v>0</v>
      </c>
      <c r="V371" s="28">
        <f t="shared" si="107"/>
        <v>57</v>
      </c>
      <c r="W371" s="29">
        <f t="shared" si="108"/>
        <v>0</v>
      </c>
      <c r="X371" s="29" t="b">
        <f t="shared" si="97"/>
        <v>0</v>
      </c>
      <c r="Y371" s="28">
        <f t="shared" si="109"/>
        <v>31.35</v>
      </c>
    </row>
    <row r="372" s="1" customFormat="1" spans="1:25">
      <c r="A372" s="14" t="s">
        <v>42</v>
      </c>
      <c r="B372" s="15" t="s">
        <v>411</v>
      </c>
      <c r="C372" s="16">
        <v>6</v>
      </c>
      <c r="D372" s="16">
        <v>14</v>
      </c>
      <c r="E372" s="16">
        <v>0.6</v>
      </c>
      <c r="F372" s="16">
        <v>85</v>
      </c>
      <c r="G372" s="16">
        <v>52</v>
      </c>
      <c r="H372" s="16">
        <v>40</v>
      </c>
      <c r="I372" s="22">
        <f t="shared" si="98"/>
        <v>2</v>
      </c>
      <c r="J372" s="22">
        <f t="shared" si="99"/>
        <v>7</v>
      </c>
      <c r="K372" s="22">
        <f t="shared" si="100"/>
        <v>6</v>
      </c>
      <c r="L372" s="22">
        <f t="shared" si="101"/>
        <v>27</v>
      </c>
      <c r="M372" s="22">
        <f t="shared" si="102"/>
        <v>51</v>
      </c>
      <c r="N372" s="22">
        <f t="shared" si="103"/>
        <v>57</v>
      </c>
      <c r="O372" s="22">
        <f t="shared" si="104"/>
        <v>57</v>
      </c>
      <c r="P372" s="23" t="str">
        <f t="shared" si="105"/>
        <v>PM2.5</v>
      </c>
      <c r="Q372" s="23" t="str">
        <f t="shared" si="106"/>
        <v>二级，良</v>
      </c>
      <c r="R372" s="28">
        <f t="shared" si="95"/>
        <v>76.9230769230769</v>
      </c>
      <c r="S372" s="28">
        <f t="shared" si="110"/>
        <v>53.422855402615</v>
      </c>
      <c r="T372" s="28">
        <f t="shared" si="111"/>
        <v>23.5002215204619</v>
      </c>
      <c r="U372" s="29" t="b">
        <f t="shared" si="96"/>
        <v>0</v>
      </c>
      <c r="V372" s="28">
        <f t="shared" si="107"/>
        <v>62.6666666666667</v>
      </c>
      <c r="W372" s="29">
        <f t="shared" si="108"/>
        <v>0</v>
      </c>
      <c r="X372" s="29" t="b">
        <f t="shared" si="97"/>
        <v>0</v>
      </c>
      <c r="Y372" s="28">
        <f t="shared" si="109"/>
        <v>34.4666666666667</v>
      </c>
    </row>
    <row r="373" s="1" customFormat="1" spans="1:25">
      <c r="A373" s="14" t="s">
        <v>42</v>
      </c>
      <c r="B373" s="15" t="s">
        <v>412</v>
      </c>
      <c r="C373" s="16">
        <v>6</v>
      </c>
      <c r="D373" s="16">
        <v>16</v>
      </c>
      <c r="E373" s="16">
        <v>0.6</v>
      </c>
      <c r="F373" s="16">
        <v>82</v>
      </c>
      <c r="G373" s="16">
        <v>51</v>
      </c>
      <c r="H373" s="16">
        <v>42</v>
      </c>
      <c r="I373" s="22">
        <f t="shared" si="98"/>
        <v>2</v>
      </c>
      <c r="J373" s="22">
        <f t="shared" si="99"/>
        <v>8</v>
      </c>
      <c r="K373" s="22">
        <f t="shared" si="100"/>
        <v>6</v>
      </c>
      <c r="L373" s="22">
        <f t="shared" si="101"/>
        <v>26</v>
      </c>
      <c r="M373" s="22">
        <f t="shared" si="102"/>
        <v>51</v>
      </c>
      <c r="N373" s="22">
        <f t="shared" si="103"/>
        <v>59</v>
      </c>
      <c r="O373" s="22">
        <f t="shared" si="104"/>
        <v>59</v>
      </c>
      <c r="P373" s="23" t="str">
        <f t="shared" si="105"/>
        <v>PM2.5</v>
      </c>
      <c r="Q373" s="23" t="str">
        <f t="shared" si="106"/>
        <v>二级，良</v>
      </c>
      <c r="R373" s="28">
        <f t="shared" si="95"/>
        <v>82.3529411764706</v>
      </c>
      <c r="S373" s="28">
        <f t="shared" si="110"/>
        <v>53.1664451462048</v>
      </c>
      <c r="T373" s="28">
        <f t="shared" si="111"/>
        <v>29.1864960302658</v>
      </c>
      <c r="U373" s="29" t="b">
        <f t="shared" si="96"/>
        <v>0</v>
      </c>
      <c r="V373" s="28">
        <f t="shared" si="107"/>
        <v>70</v>
      </c>
      <c r="W373" s="29">
        <f t="shared" si="108"/>
        <v>0</v>
      </c>
      <c r="X373" s="29" t="b">
        <f t="shared" si="97"/>
        <v>0</v>
      </c>
      <c r="Y373" s="28">
        <f t="shared" si="109"/>
        <v>38.5</v>
      </c>
    </row>
    <row r="374" s="1" customFormat="1" spans="1:25">
      <c r="A374" s="14" t="s">
        <v>42</v>
      </c>
      <c r="B374" s="15" t="s">
        <v>413</v>
      </c>
      <c r="C374" s="16">
        <v>6</v>
      </c>
      <c r="D374" s="16">
        <v>14</v>
      </c>
      <c r="E374" s="16">
        <v>0.6</v>
      </c>
      <c r="F374" s="16">
        <v>80</v>
      </c>
      <c r="G374" s="16">
        <v>50</v>
      </c>
      <c r="H374" s="16">
        <v>34</v>
      </c>
      <c r="I374" s="22">
        <f t="shared" si="98"/>
        <v>2</v>
      </c>
      <c r="J374" s="22">
        <f t="shared" si="99"/>
        <v>7</v>
      </c>
      <c r="K374" s="22">
        <f t="shared" si="100"/>
        <v>6</v>
      </c>
      <c r="L374" s="22">
        <f t="shared" si="101"/>
        <v>25</v>
      </c>
      <c r="M374" s="22">
        <f t="shared" si="102"/>
        <v>50</v>
      </c>
      <c r="N374" s="22">
        <f t="shared" si="103"/>
        <v>49</v>
      </c>
      <c r="O374" s="22">
        <f t="shared" si="104"/>
        <v>50</v>
      </c>
      <c r="P374" s="23" t="str">
        <f t="shared" si="105"/>
        <v/>
      </c>
      <c r="Q374" s="23" t="str">
        <f t="shared" si="106"/>
        <v>一级,优</v>
      </c>
      <c r="R374" s="28">
        <f t="shared" si="95"/>
        <v>68</v>
      </c>
      <c r="S374" s="28">
        <f t="shared" si="110"/>
        <v>51.387214935602</v>
      </c>
      <c r="T374" s="28">
        <f t="shared" si="111"/>
        <v>16.612785064398</v>
      </c>
      <c r="U374" s="29" t="b">
        <f t="shared" si="96"/>
        <v>0</v>
      </c>
      <c r="V374" s="28">
        <f t="shared" si="107"/>
        <v>78</v>
      </c>
      <c r="W374" s="29">
        <f t="shared" si="108"/>
        <v>0</v>
      </c>
      <c r="X374" s="29" t="b">
        <f t="shared" si="97"/>
        <v>0</v>
      </c>
      <c r="Y374" s="28">
        <f t="shared" si="109"/>
        <v>42.9</v>
      </c>
    </row>
    <row r="375" s="1" customFormat="1" spans="1:25">
      <c r="A375" s="14" t="s">
        <v>42</v>
      </c>
      <c r="B375" s="15" t="s">
        <v>414</v>
      </c>
      <c r="C375" s="16">
        <v>6</v>
      </c>
      <c r="D375" s="16">
        <v>15</v>
      </c>
      <c r="E375" s="16">
        <v>0.6</v>
      </c>
      <c r="F375" s="16">
        <v>78</v>
      </c>
      <c r="G375" s="16">
        <v>54</v>
      </c>
      <c r="H375" s="16">
        <v>21</v>
      </c>
      <c r="I375" s="22">
        <f t="shared" si="98"/>
        <v>2</v>
      </c>
      <c r="J375" s="22">
        <f t="shared" si="99"/>
        <v>8</v>
      </c>
      <c r="K375" s="22">
        <f t="shared" si="100"/>
        <v>6</v>
      </c>
      <c r="L375" s="22">
        <f t="shared" si="101"/>
        <v>25</v>
      </c>
      <c r="M375" s="22">
        <f t="shared" si="102"/>
        <v>52</v>
      </c>
      <c r="N375" s="22">
        <f t="shared" si="103"/>
        <v>30</v>
      </c>
      <c r="O375" s="22">
        <f t="shared" si="104"/>
        <v>52</v>
      </c>
      <c r="P375" s="23" t="str">
        <f t="shared" si="105"/>
        <v>PM10</v>
      </c>
      <c r="Q375" s="23" t="str">
        <f t="shared" si="106"/>
        <v>二级，良</v>
      </c>
      <c r="R375" s="28">
        <f t="shared" si="95"/>
        <v>38.8888888888889</v>
      </c>
      <c r="S375" s="28">
        <f t="shared" si="110"/>
        <v>48.4517310646343</v>
      </c>
      <c r="T375" s="28">
        <f t="shared" si="111"/>
        <v>-9.5628421757454</v>
      </c>
      <c r="U375" s="29" t="b">
        <f t="shared" si="96"/>
        <v>0</v>
      </c>
      <c r="V375" s="28">
        <f t="shared" si="107"/>
        <v>84.3333333333333</v>
      </c>
      <c r="W375" s="29">
        <f t="shared" si="108"/>
        <v>0</v>
      </c>
      <c r="X375" s="29" t="b">
        <f t="shared" si="97"/>
        <v>0</v>
      </c>
      <c r="Y375" s="28">
        <f t="shared" si="109"/>
        <v>46.3833333333333</v>
      </c>
    </row>
    <row r="376" s="1" customFormat="1" spans="1:25">
      <c r="A376" s="14" t="s">
        <v>42</v>
      </c>
      <c r="B376" s="15" t="s">
        <v>415</v>
      </c>
      <c r="C376" s="17">
        <v>7</v>
      </c>
      <c r="D376" s="17">
        <v>10</v>
      </c>
      <c r="E376" s="17">
        <v>0.5</v>
      </c>
      <c r="F376" s="16">
        <v>83</v>
      </c>
      <c r="G376" s="16">
        <v>59</v>
      </c>
      <c r="H376" s="16">
        <v>22</v>
      </c>
      <c r="I376" s="22">
        <f t="shared" si="98"/>
        <v>3</v>
      </c>
      <c r="J376" s="22">
        <f t="shared" si="99"/>
        <v>5</v>
      </c>
      <c r="K376" s="22">
        <f t="shared" si="100"/>
        <v>5</v>
      </c>
      <c r="L376" s="22">
        <f t="shared" si="101"/>
        <v>26</v>
      </c>
      <c r="M376" s="22">
        <f t="shared" si="102"/>
        <v>55</v>
      </c>
      <c r="N376" s="22">
        <f t="shared" si="103"/>
        <v>32</v>
      </c>
      <c r="O376" s="22">
        <f t="shared" si="104"/>
        <v>55</v>
      </c>
      <c r="P376" s="23" t="str">
        <f t="shared" si="105"/>
        <v>PM10</v>
      </c>
      <c r="Q376" s="23" t="str">
        <f t="shared" si="106"/>
        <v>二级，良</v>
      </c>
      <c r="R376" s="28">
        <f t="shared" si="95"/>
        <v>37.2881355932203</v>
      </c>
      <c r="S376" s="28">
        <f t="shared" si="110"/>
        <v>41.7462352462353</v>
      </c>
      <c r="T376" s="28">
        <f t="shared" si="111"/>
        <v>-4.45809965301491</v>
      </c>
      <c r="U376" s="29" t="b">
        <f t="shared" si="96"/>
        <v>0</v>
      </c>
      <c r="V376" s="28">
        <f t="shared" si="107"/>
        <v>92</v>
      </c>
      <c r="W376" s="29">
        <f t="shared" si="108"/>
        <v>0</v>
      </c>
      <c r="X376" s="29" t="b">
        <f t="shared" si="97"/>
        <v>0</v>
      </c>
      <c r="Y376" s="28">
        <f t="shared" si="109"/>
        <v>50.6</v>
      </c>
    </row>
    <row r="377" s="1" customFormat="1" spans="1:25">
      <c r="A377" s="14" t="s">
        <v>42</v>
      </c>
      <c r="B377" s="15" t="s">
        <v>416</v>
      </c>
      <c r="C377" s="16">
        <v>6</v>
      </c>
      <c r="D377" s="16">
        <v>17</v>
      </c>
      <c r="E377" s="16">
        <v>0.7</v>
      </c>
      <c r="F377" s="17">
        <v>56</v>
      </c>
      <c r="G377" s="16">
        <v>42</v>
      </c>
      <c r="H377" s="16">
        <v>30</v>
      </c>
      <c r="I377" s="22">
        <f t="shared" si="98"/>
        <v>2</v>
      </c>
      <c r="J377" s="22">
        <f t="shared" si="99"/>
        <v>9</v>
      </c>
      <c r="K377" s="22">
        <f t="shared" si="100"/>
        <v>7</v>
      </c>
      <c r="L377" s="22">
        <f t="shared" si="101"/>
        <v>18</v>
      </c>
      <c r="M377" s="22">
        <f t="shared" si="102"/>
        <v>42</v>
      </c>
      <c r="N377" s="22">
        <f t="shared" si="103"/>
        <v>43</v>
      </c>
      <c r="O377" s="22">
        <f t="shared" si="104"/>
        <v>43</v>
      </c>
      <c r="P377" s="23" t="str">
        <f t="shared" si="105"/>
        <v/>
      </c>
      <c r="Q377" s="23" t="str">
        <f t="shared" si="106"/>
        <v>一级,优</v>
      </c>
      <c r="R377" s="28">
        <f t="shared" si="95"/>
        <v>71.4285714285714</v>
      </c>
      <c r="S377" s="28">
        <f t="shared" si="110"/>
        <v>35.0916751170988</v>
      </c>
      <c r="T377" s="28">
        <f t="shared" si="111"/>
        <v>36.3368963114726</v>
      </c>
      <c r="U377" s="29" t="b">
        <f t="shared" si="96"/>
        <v>0</v>
      </c>
      <c r="V377" s="28">
        <f t="shared" si="107"/>
        <v>100</v>
      </c>
      <c r="W377" s="29">
        <f t="shared" si="108"/>
        <v>0</v>
      </c>
      <c r="X377" s="29" t="b">
        <f t="shared" si="97"/>
        <v>0</v>
      </c>
      <c r="Y377" s="28">
        <f t="shared" si="109"/>
        <v>55</v>
      </c>
    </row>
    <row r="378" s="1" customFormat="1" spans="1:25">
      <c r="A378" s="14" t="s">
        <v>42</v>
      </c>
      <c r="B378" s="15" t="s">
        <v>417</v>
      </c>
      <c r="C378" s="16">
        <v>6</v>
      </c>
      <c r="D378" s="16">
        <v>16</v>
      </c>
      <c r="E378" s="16">
        <v>0.7</v>
      </c>
      <c r="F378" s="16">
        <v>56</v>
      </c>
      <c r="G378" s="16">
        <v>51</v>
      </c>
      <c r="H378" s="16">
        <v>21</v>
      </c>
      <c r="I378" s="22">
        <f t="shared" si="98"/>
        <v>2</v>
      </c>
      <c r="J378" s="22">
        <f t="shared" si="99"/>
        <v>8</v>
      </c>
      <c r="K378" s="22">
        <f t="shared" si="100"/>
        <v>7</v>
      </c>
      <c r="L378" s="22">
        <f t="shared" si="101"/>
        <v>18</v>
      </c>
      <c r="M378" s="22">
        <f t="shared" si="102"/>
        <v>51</v>
      </c>
      <c r="N378" s="22">
        <f t="shared" si="103"/>
        <v>30</v>
      </c>
      <c r="O378" s="22">
        <f t="shared" si="104"/>
        <v>51</v>
      </c>
      <c r="P378" s="23" t="str">
        <f t="shared" si="105"/>
        <v>PM10</v>
      </c>
      <c r="Q378" s="23" t="str">
        <f t="shared" si="106"/>
        <v>二级，良</v>
      </c>
      <c r="R378" s="28">
        <f t="shared" si="95"/>
        <v>41.1764705882353</v>
      </c>
      <c r="S378" s="28">
        <f t="shared" si="110"/>
        <v>31.2401345008523</v>
      </c>
      <c r="T378" s="28">
        <f t="shared" si="111"/>
        <v>9.93633608738294</v>
      </c>
      <c r="U378" s="29" t="b">
        <f t="shared" si="96"/>
        <v>0</v>
      </c>
      <c r="V378" s="28">
        <f t="shared" si="107"/>
        <v>102.666666666667</v>
      </c>
      <c r="W378" s="29">
        <f t="shared" si="108"/>
        <v>0</v>
      </c>
      <c r="X378" s="29" t="b">
        <f t="shared" si="97"/>
        <v>0</v>
      </c>
      <c r="Y378" s="28">
        <f t="shared" si="109"/>
        <v>56.4666666666667</v>
      </c>
    </row>
    <row r="379" s="1" customFormat="1" spans="1:25">
      <c r="A379" s="14" t="s">
        <v>42</v>
      </c>
      <c r="B379" s="15" t="s">
        <v>418</v>
      </c>
      <c r="C379" s="16">
        <v>6</v>
      </c>
      <c r="D379" s="16">
        <v>16</v>
      </c>
      <c r="E379" s="16">
        <v>0.6</v>
      </c>
      <c r="F379" s="16">
        <v>56</v>
      </c>
      <c r="G379" s="16">
        <v>50</v>
      </c>
      <c r="H379" s="16">
        <v>22</v>
      </c>
      <c r="I379" s="31">
        <f t="shared" si="98"/>
        <v>2</v>
      </c>
      <c r="J379" s="31">
        <f t="shared" si="99"/>
        <v>8</v>
      </c>
      <c r="K379" s="31">
        <f t="shared" si="100"/>
        <v>6</v>
      </c>
      <c r="L379" s="31">
        <f t="shared" si="101"/>
        <v>18</v>
      </c>
      <c r="M379" s="31">
        <f t="shared" si="102"/>
        <v>50</v>
      </c>
      <c r="N379" s="31">
        <f t="shared" si="103"/>
        <v>32</v>
      </c>
      <c r="O379" s="31">
        <f t="shared" si="104"/>
        <v>50</v>
      </c>
      <c r="P379" s="32" t="str">
        <f t="shared" si="105"/>
        <v/>
      </c>
      <c r="Q379" s="32" t="str">
        <f t="shared" si="106"/>
        <v>一级,优</v>
      </c>
      <c r="R379" s="33">
        <f t="shared" si="95"/>
        <v>44</v>
      </c>
      <c r="S379" s="33">
        <f t="shared" si="110"/>
        <v>28.2612506396155</v>
      </c>
      <c r="T379" s="33">
        <f t="shared" si="111"/>
        <v>15.7387493603845</v>
      </c>
      <c r="U379" s="34" t="b">
        <f t="shared" si="96"/>
        <v>0</v>
      </c>
      <c r="V379" s="33">
        <f t="shared" si="107"/>
        <v>102.333333333333</v>
      </c>
      <c r="W379" s="34">
        <f t="shared" si="108"/>
        <v>0</v>
      </c>
      <c r="X379" s="34" t="b">
        <f t="shared" si="97"/>
        <v>0</v>
      </c>
      <c r="Y379" s="33">
        <f t="shared" si="109"/>
        <v>56.2833333333333</v>
      </c>
    </row>
    <row r="380" s="1" customFormat="1" spans="1:25">
      <c r="A380" s="14" t="s">
        <v>42</v>
      </c>
      <c r="B380" s="15" t="s">
        <v>419</v>
      </c>
      <c r="C380" s="16">
        <v>6</v>
      </c>
      <c r="D380" s="16">
        <v>20</v>
      </c>
      <c r="E380" s="16">
        <v>0.6</v>
      </c>
      <c r="F380" s="16">
        <v>53</v>
      </c>
      <c r="G380" s="16">
        <v>41</v>
      </c>
      <c r="H380" s="16">
        <v>25</v>
      </c>
      <c r="I380" s="31">
        <f t="shared" si="98"/>
        <v>2</v>
      </c>
      <c r="J380" s="31">
        <f t="shared" si="99"/>
        <v>10</v>
      </c>
      <c r="K380" s="31">
        <f t="shared" si="100"/>
        <v>6</v>
      </c>
      <c r="L380" s="31">
        <f t="shared" si="101"/>
        <v>17</v>
      </c>
      <c r="M380" s="31">
        <f t="shared" si="102"/>
        <v>41</v>
      </c>
      <c r="N380" s="31">
        <f t="shared" si="103"/>
        <v>36</v>
      </c>
      <c r="O380" s="31">
        <f t="shared" si="104"/>
        <v>41</v>
      </c>
      <c r="P380" s="32" t="str">
        <f t="shared" si="105"/>
        <v/>
      </c>
      <c r="Q380" s="32" t="str">
        <f t="shared" si="106"/>
        <v>一级,优</v>
      </c>
      <c r="R380" s="33">
        <f t="shared" si="95"/>
        <v>60.9756097560976</v>
      </c>
      <c r="S380" s="33">
        <f t="shared" si="110"/>
        <v>25.065172208243</v>
      </c>
      <c r="T380" s="33">
        <f t="shared" si="111"/>
        <v>35.9104375478546</v>
      </c>
      <c r="U380" s="34" t="b">
        <f t="shared" si="96"/>
        <v>0</v>
      </c>
      <c r="V380" s="33">
        <f t="shared" si="107"/>
        <v>102</v>
      </c>
      <c r="W380" s="34">
        <f t="shared" si="108"/>
        <v>0</v>
      </c>
      <c r="X380" s="34" t="b">
        <f t="shared" si="97"/>
        <v>0</v>
      </c>
      <c r="Y380" s="33">
        <f t="shared" si="109"/>
        <v>56.1</v>
      </c>
    </row>
    <row r="381" s="1" customFormat="1" spans="1:25">
      <c r="A381" s="14" t="s">
        <v>42</v>
      </c>
      <c r="B381" s="15" t="s">
        <v>420</v>
      </c>
      <c r="C381" s="16">
        <v>6</v>
      </c>
      <c r="D381" s="16">
        <v>18</v>
      </c>
      <c r="E381" s="16">
        <v>0.6</v>
      </c>
      <c r="F381" s="16">
        <v>57</v>
      </c>
      <c r="G381" s="16">
        <v>36</v>
      </c>
      <c r="H381" s="16">
        <v>23</v>
      </c>
      <c r="I381" s="31">
        <f t="shared" si="98"/>
        <v>2</v>
      </c>
      <c r="J381" s="31">
        <f t="shared" si="99"/>
        <v>9</v>
      </c>
      <c r="K381" s="31">
        <f t="shared" si="100"/>
        <v>6</v>
      </c>
      <c r="L381" s="31">
        <f t="shared" si="101"/>
        <v>18</v>
      </c>
      <c r="M381" s="31">
        <f t="shared" si="102"/>
        <v>36</v>
      </c>
      <c r="N381" s="31">
        <f t="shared" si="103"/>
        <v>33</v>
      </c>
      <c r="O381" s="31">
        <f t="shared" si="104"/>
        <v>36</v>
      </c>
      <c r="P381" s="32" t="str">
        <f t="shared" si="105"/>
        <v/>
      </c>
      <c r="Q381" s="32" t="str">
        <f t="shared" si="106"/>
        <v>一级,优</v>
      </c>
      <c r="R381" s="33">
        <f t="shared" si="95"/>
        <v>63.8888888888889</v>
      </c>
      <c r="S381" s="33">
        <f t="shared" si="110"/>
        <v>24.4798063545845</v>
      </c>
      <c r="T381" s="33">
        <f t="shared" si="111"/>
        <v>39.4090825343044</v>
      </c>
      <c r="U381" s="34" t="b">
        <f t="shared" si="96"/>
        <v>0</v>
      </c>
      <c r="V381" s="33">
        <f t="shared" si="107"/>
        <v>99</v>
      </c>
      <c r="W381" s="34">
        <f t="shared" si="108"/>
        <v>0</v>
      </c>
      <c r="X381" s="34" t="b">
        <f t="shared" si="97"/>
        <v>0</v>
      </c>
      <c r="Y381" s="33">
        <f t="shared" si="109"/>
        <v>54.45</v>
      </c>
    </row>
    <row r="382" s="1" customFormat="1" spans="1:25">
      <c r="A382" s="14" t="s">
        <v>42</v>
      </c>
      <c r="B382" s="15" t="s">
        <v>421</v>
      </c>
      <c r="C382" s="16">
        <v>6</v>
      </c>
      <c r="D382" s="16">
        <v>15</v>
      </c>
      <c r="E382" s="16">
        <v>0.6</v>
      </c>
      <c r="F382" s="16">
        <v>63</v>
      </c>
      <c r="G382" s="16">
        <v>27</v>
      </c>
      <c r="H382" s="16">
        <v>18</v>
      </c>
      <c r="I382" s="31">
        <f t="shared" si="98"/>
        <v>2</v>
      </c>
      <c r="J382" s="31">
        <f t="shared" si="99"/>
        <v>8</v>
      </c>
      <c r="K382" s="31">
        <f t="shared" si="100"/>
        <v>6</v>
      </c>
      <c r="L382" s="31">
        <f t="shared" si="101"/>
        <v>20</v>
      </c>
      <c r="M382" s="31">
        <f t="shared" si="102"/>
        <v>27</v>
      </c>
      <c r="N382" s="31">
        <f t="shared" si="103"/>
        <v>26</v>
      </c>
      <c r="O382" s="31">
        <f t="shared" si="104"/>
        <v>27</v>
      </c>
      <c r="P382" s="32" t="str">
        <f t="shared" si="105"/>
        <v/>
      </c>
      <c r="Q382" s="32" t="str">
        <f t="shared" si="106"/>
        <v>一级,优</v>
      </c>
      <c r="R382" s="33">
        <f t="shared" si="95"/>
        <v>66.6666666666667</v>
      </c>
      <c r="S382" s="33">
        <f t="shared" si="110"/>
        <v>26.5631396879178</v>
      </c>
      <c r="T382" s="33">
        <f t="shared" si="111"/>
        <v>40.1035269787489</v>
      </c>
      <c r="U382" s="34" t="b">
        <f t="shared" si="96"/>
        <v>0</v>
      </c>
      <c r="V382" s="33">
        <f t="shared" si="107"/>
        <v>93</v>
      </c>
      <c r="W382" s="34">
        <f t="shared" si="108"/>
        <v>0</v>
      </c>
      <c r="X382" s="34" t="b">
        <f t="shared" si="97"/>
        <v>0</v>
      </c>
      <c r="Y382" s="33">
        <f t="shared" si="109"/>
        <v>51.15</v>
      </c>
    </row>
    <row r="383" s="1" customFormat="1" spans="1:25">
      <c r="A383" s="14" t="s">
        <v>42</v>
      </c>
      <c r="B383" s="15" t="s">
        <v>422</v>
      </c>
      <c r="C383" s="16">
        <v>6</v>
      </c>
      <c r="D383" s="16">
        <v>18</v>
      </c>
      <c r="E383" s="16">
        <v>0.6</v>
      </c>
      <c r="F383" s="16">
        <v>55</v>
      </c>
      <c r="G383" s="16">
        <v>24</v>
      </c>
      <c r="H383" s="16">
        <v>22</v>
      </c>
      <c r="I383" s="31">
        <f t="shared" si="98"/>
        <v>2</v>
      </c>
      <c r="J383" s="31">
        <f t="shared" si="99"/>
        <v>9</v>
      </c>
      <c r="K383" s="31">
        <f t="shared" si="100"/>
        <v>6</v>
      </c>
      <c r="L383" s="31">
        <f t="shared" si="101"/>
        <v>18</v>
      </c>
      <c r="M383" s="31">
        <f t="shared" si="102"/>
        <v>24</v>
      </c>
      <c r="N383" s="31">
        <f t="shared" si="103"/>
        <v>32</v>
      </c>
      <c r="O383" s="31">
        <f t="shared" si="104"/>
        <v>32</v>
      </c>
      <c r="P383" s="32" t="str">
        <f t="shared" si="105"/>
        <v/>
      </c>
      <c r="Q383" s="32" t="str">
        <f t="shared" si="106"/>
        <v>一级,优</v>
      </c>
      <c r="R383" s="33">
        <f t="shared" si="95"/>
        <v>91.6666666666667</v>
      </c>
      <c r="S383" s="33">
        <f t="shared" si="110"/>
        <v>29.011350610705</v>
      </c>
      <c r="T383" s="33">
        <f t="shared" si="111"/>
        <v>62.6553160559617</v>
      </c>
      <c r="U383" s="34" t="b">
        <f t="shared" si="96"/>
        <v>0</v>
      </c>
      <c r="V383" s="33">
        <f t="shared" si="107"/>
        <v>82.3333333333333</v>
      </c>
      <c r="W383" s="34">
        <f t="shared" si="108"/>
        <v>0</v>
      </c>
      <c r="X383" s="34" t="b">
        <f t="shared" si="97"/>
        <v>0</v>
      </c>
      <c r="Y383" s="33">
        <f t="shared" si="109"/>
        <v>45.2833333333333</v>
      </c>
    </row>
    <row r="384" s="1" customFormat="1" spans="1:25">
      <c r="A384" s="14" t="s">
        <v>42</v>
      </c>
      <c r="B384" s="15" t="s">
        <v>423</v>
      </c>
      <c r="C384" s="16">
        <v>6</v>
      </c>
      <c r="D384" s="16">
        <v>18</v>
      </c>
      <c r="E384" s="16">
        <v>0.6</v>
      </c>
      <c r="F384" s="16">
        <v>47</v>
      </c>
      <c r="G384" s="16">
        <v>23</v>
      </c>
      <c r="H384" s="16">
        <v>22</v>
      </c>
      <c r="I384" s="31">
        <f t="shared" si="98"/>
        <v>2</v>
      </c>
      <c r="J384" s="31">
        <f t="shared" si="99"/>
        <v>9</v>
      </c>
      <c r="K384" s="31">
        <f t="shared" si="100"/>
        <v>6</v>
      </c>
      <c r="L384" s="31">
        <f t="shared" si="101"/>
        <v>15</v>
      </c>
      <c r="M384" s="31">
        <f t="shared" si="102"/>
        <v>23</v>
      </c>
      <c r="N384" s="31">
        <f t="shared" si="103"/>
        <v>32</v>
      </c>
      <c r="O384" s="31">
        <f t="shared" si="104"/>
        <v>32</v>
      </c>
      <c r="P384" s="32" t="str">
        <f t="shared" si="105"/>
        <v/>
      </c>
      <c r="Q384" s="32" t="str">
        <f t="shared" si="106"/>
        <v>一级,优</v>
      </c>
      <c r="R384" s="33">
        <f t="shared" si="95"/>
        <v>95.6521739130435</v>
      </c>
      <c r="S384" s="33">
        <f t="shared" si="110"/>
        <v>30.6978585472129</v>
      </c>
      <c r="T384" s="33">
        <f t="shared" si="111"/>
        <v>64.9543153658306</v>
      </c>
      <c r="U384" s="34" t="b">
        <f t="shared" si="96"/>
        <v>0</v>
      </c>
      <c r="V384" s="33">
        <f t="shared" si="107"/>
        <v>76.3333333333333</v>
      </c>
      <c r="W384" s="34">
        <f t="shared" si="108"/>
        <v>0</v>
      </c>
      <c r="X384" s="34" t="b">
        <f t="shared" si="97"/>
        <v>0</v>
      </c>
      <c r="Y384" s="33">
        <f t="shared" si="109"/>
        <v>41.9833333333333</v>
      </c>
    </row>
    <row r="385" s="1" customFormat="1" spans="1:25">
      <c r="A385" s="14" t="s">
        <v>42</v>
      </c>
      <c r="B385" s="15" t="s">
        <v>424</v>
      </c>
      <c r="C385" s="16">
        <v>6</v>
      </c>
      <c r="D385" s="16">
        <v>17</v>
      </c>
      <c r="E385" s="16">
        <v>0.6</v>
      </c>
      <c r="F385" s="16">
        <v>46</v>
      </c>
      <c r="G385" s="16">
        <v>20</v>
      </c>
      <c r="H385" s="16">
        <v>21</v>
      </c>
      <c r="I385" s="31">
        <f t="shared" si="98"/>
        <v>2</v>
      </c>
      <c r="J385" s="31">
        <f t="shared" si="99"/>
        <v>9</v>
      </c>
      <c r="K385" s="31">
        <f t="shared" si="100"/>
        <v>6</v>
      </c>
      <c r="L385" s="31">
        <f t="shared" si="101"/>
        <v>15</v>
      </c>
      <c r="M385" s="31">
        <f t="shared" si="102"/>
        <v>20</v>
      </c>
      <c r="N385" s="31">
        <f t="shared" si="103"/>
        <v>30</v>
      </c>
      <c r="O385" s="31">
        <f t="shared" si="104"/>
        <v>30</v>
      </c>
      <c r="P385" s="32" t="str">
        <f t="shared" si="105"/>
        <v/>
      </c>
      <c r="Q385" s="32" t="str">
        <f t="shared" si="106"/>
        <v>一级,优</v>
      </c>
      <c r="R385" s="33">
        <f t="shared" si="95"/>
        <v>105</v>
      </c>
      <c r="S385" s="33">
        <f t="shared" si="110"/>
        <v>35.2375004909469</v>
      </c>
      <c r="T385" s="33">
        <f t="shared" si="111"/>
        <v>69.7624995090531</v>
      </c>
      <c r="U385" s="34" t="b">
        <f t="shared" si="96"/>
        <v>0</v>
      </c>
      <c r="V385" s="33">
        <f t="shared" si="107"/>
        <v>67</v>
      </c>
      <c r="W385" s="34">
        <f t="shared" si="108"/>
        <v>0</v>
      </c>
      <c r="X385" s="34" t="b">
        <f t="shared" si="97"/>
        <v>0</v>
      </c>
      <c r="Y385" s="33">
        <f t="shared" si="109"/>
        <v>36.85</v>
      </c>
    </row>
    <row r="386" s="1" customFormat="1" spans="1:25">
      <c r="A386" s="14" t="s">
        <v>42</v>
      </c>
      <c r="B386" s="15" t="s">
        <v>425</v>
      </c>
      <c r="C386" s="16">
        <v>6</v>
      </c>
      <c r="D386" s="16">
        <v>20</v>
      </c>
      <c r="E386" s="16">
        <v>0.6</v>
      </c>
      <c r="F386" s="16">
        <v>44</v>
      </c>
      <c r="G386" s="16">
        <v>25</v>
      </c>
      <c r="H386" s="16">
        <v>22</v>
      </c>
      <c r="I386" s="31">
        <f t="shared" si="98"/>
        <v>2</v>
      </c>
      <c r="J386" s="31">
        <f t="shared" si="99"/>
        <v>10</v>
      </c>
      <c r="K386" s="31">
        <f t="shared" si="100"/>
        <v>6</v>
      </c>
      <c r="L386" s="31">
        <f t="shared" si="101"/>
        <v>14</v>
      </c>
      <c r="M386" s="31">
        <f t="shared" si="102"/>
        <v>25</v>
      </c>
      <c r="N386" s="31">
        <f t="shared" si="103"/>
        <v>32</v>
      </c>
      <c r="O386" s="31">
        <f t="shared" si="104"/>
        <v>32</v>
      </c>
      <c r="P386" s="32" t="str">
        <f t="shared" si="105"/>
        <v/>
      </c>
      <c r="Q386" s="32" t="str">
        <f t="shared" si="106"/>
        <v>一级,优</v>
      </c>
      <c r="R386" s="33">
        <f t="shared" si="95"/>
        <v>88</v>
      </c>
      <c r="S386" s="33">
        <f t="shared" si="110"/>
        <v>40.3208338242803</v>
      </c>
      <c r="T386" s="33">
        <f t="shared" si="111"/>
        <v>47.6791661757197</v>
      </c>
      <c r="U386" s="34" t="b">
        <f t="shared" si="96"/>
        <v>0</v>
      </c>
      <c r="V386" s="33">
        <f t="shared" si="107"/>
        <v>57</v>
      </c>
      <c r="W386" s="34">
        <f t="shared" si="108"/>
        <v>0</v>
      </c>
      <c r="X386" s="34" t="b">
        <f t="shared" si="97"/>
        <v>0</v>
      </c>
      <c r="Y386" s="33">
        <f t="shared" si="109"/>
        <v>31.35</v>
      </c>
    </row>
    <row r="387" s="1" customFormat="1" spans="1:25">
      <c r="A387" s="14" t="s">
        <v>42</v>
      </c>
      <c r="B387" s="15" t="s">
        <v>426</v>
      </c>
      <c r="C387" s="16">
        <v>6</v>
      </c>
      <c r="D387" s="16">
        <v>18</v>
      </c>
      <c r="E387" s="16">
        <v>0.6</v>
      </c>
      <c r="F387" s="16">
        <v>42</v>
      </c>
      <c r="G387" s="16">
        <v>25</v>
      </c>
      <c r="H387" s="16">
        <v>25</v>
      </c>
      <c r="I387" s="31">
        <f t="shared" si="98"/>
        <v>2</v>
      </c>
      <c r="J387" s="31">
        <f t="shared" si="99"/>
        <v>9</v>
      </c>
      <c r="K387" s="31">
        <f t="shared" si="100"/>
        <v>6</v>
      </c>
      <c r="L387" s="31">
        <f t="shared" si="101"/>
        <v>14</v>
      </c>
      <c r="M387" s="31">
        <f t="shared" si="102"/>
        <v>25</v>
      </c>
      <c r="N387" s="31">
        <f t="shared" si="103"/>
        <v>36</v>
      </c>
      <c r="O387" s="31">
        <f t="shared" si="104"/>
        <v>36</v>
      </c>
      <c r="P387" s="32" t="str">
        <f t="shared" si="105"/>
        <v/>
      </c>
      <c r="Q387" s="32" t="str">
        <f t="shared" si="106"/>
        <v>一级,优</v>
      </c>
      <c r="R387" s="33">
        <f t="shared" si="95"/>
        <v>100</v>
      </c>
      <c r="S387" s="33">
        <f t="shared" si="110"/>
        <v>42.5728663446055</v>
      </c>
      <c r="T387" s="33">
        <f t="shared" si="111"/>
        <v>57.4271336553945</v>
      </c>
      <c r="U387" s="34" t="b">
        <f t="shared" si="96"/>
        <v>0</v>
      </c>
      <c r="V387" s="33">
        <f t="shared" si="107"/>
        <v>51.6666666666667</v>
      </c>
      <c r="W387" s="34">
        <f t="shared" si="108"/>
        <v>0</v>
      </c>
      <c r="X387" s="34" t="b">
        <f t="shared" si="97"/>
        <v>0</v>
      </c>
      <c r="Y387" s="33">
        <f t="shared" si="109"/>
        <v>28.4166666666667</v>
      </c>
    </row>
    <row r="388" s="1" customFormat="1" spans="1:25">
      <c r="A388" s="14" t="s">
        <v>42</v>
      </c>
      <c r="B388" s="15" t="s">
        <v>427</v>
      </c>
      <c r="C388" s="16">
        <v>6</v>
      </c>
      <c r="D388" s="16">
        <v>16</v>
      </c>
      <c r="E388" s="16">
        <v>0.7</v>
      </c>
      <c r="F388" s="16">
        <v>39</v>
      </c>
      <c r="G388" s="16">
        <v>24</v>
      </c>
      <c r="H388" s="16">
        <v>24</v>
      </c>
      <c r="I388" s="31">
        <f t="shared" si="98"/>
        <v>2</v>
      </c>
      <c r="J388" s="31">
        <f t="shared" si="99"/>
        <v>8</v>
      </c>
      <c r="K388" s="31">
        <f t="shared" si="100"/>
        <v>7</v>
      </c>
      <c r="L388" s="31">
        <f t="shared" si="101"/>
        <v>13</v>
      </c>
      <c r="M388" s="31">
        <f t="shared" si="102"/>
        <v>24</v>
      </c>
      <c r="N388" s="31">
        <f t="shared" si="103"/>
        <v>35</v>
      </c>
      <c r="O388" s="31">
        <f t="shared" si="104"/>
        <v>35</v>
      </c>
      <c r="P388" s="32" t="str">
        <f t="shared" si="105"/>
        <v/>
      </c>
      <c r="Q388" s="32" t="str">
        <f t="shared" si="106"/>
        <v>一级,优</v>
      </c>
      <c r="R388" s="33">
        <f t="shared" ref="R388:R451" si="112">H388/G388*100</f>
        <v>100</v>
      </c>
      <c r="S388" s="33">
        <f t="shared" si="110"/>
        <v>45.5821256038647</v>
      </c>
      <c r="T388" s="33">
        <f t="shared" si="111"/>
        <v>54.4178743961353</v>
      </c>
      <c r="U388" s="34" t="b">
        <f t="shared" ref="U388:U451" si="113">IF(G388&gt;150,"PM10")</f>
        <v>0</v>
      </c>
      <c r="V388" s="33">
        <f t="shared" si="107"/>
        <v>48</v>
      </c>
      <c r="W388" s="34">
        <f t="shared" si="108"/>
        <v>0</v>
      </c>
      <c r="X388" s="34" t="b">
        <f t="shared" ref="X388:X451" si="114">IF(G388&gt;150,"PM10")</f>
        <v>0</v>
      </c>
      <c r="Y388" s="33">
        <f t="shared" si="109"/>
        <v>26.4</v>
      </c>
    </row>
    <row r="389" s="1" customFormat="1" spans="1:25">
      <c r="A389" s="14" t="s">
        <v>42</v>
      </c>
      <c r="B389" s="15" t="s">
        <v>428</v>
      </c>
      <c r="C389" s="16">
        <v>6</v>
      </c>
      <c r="D389" s="16">
        <v>11</v>
      </c>
      <c r="E389" s="16">
        <v>0.7</v>
      </c>
      <c r="F389" s="16">
        <v>42</v>
      </c>
      <c r="G389" s="16">
        <v>18</v>
      </c>
      <c r="H389" s="16">
        <v>22</v>
      </c>
      <c r="I389" s="31">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31">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6</v>
      </c>
      <c r="K389" s="31">
        <f t="shared" ref="K389:K452" si="117">ROUNDUP(IF(COUNT(E389)=1,IF(E389&gt;150,500,IF(E389&gt;=120,(E389-120)*(500-400)/(150-120)+400,IF(E389&gt;=90,(E389-90)*(400-300)/(120-90)+300,IF(E389&gt;=60,(E389-60)*(300-200)/(90-60)+200,IF(E389&gt;=35,(E389-35)*(200-150)/(60-35)+150,IF(E389&gt;=10,(E389-10)*(150-100)/(35-10)+100,IF(E389&gt;=5,(E389-5)*(100-50)/(10-5)+50,IF(E389&gt;=0,(E389-0)*(50-0)/(5-0)+0,"无效值"))))))))),0)</f>
        <v>7</v>
      </c>
      <c r="L389" s="31">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14</v>
      </c>
      <c r="M389" s="31">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18</v>
      </c>
      <c r="N389" s="31">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32</v>
      </c>
      <c r="O389" s="31">
        <f t="shared" ref="O389:O452" si="121">IF(MAX(I389:N389)&lt;=100,IF(COUNTIF(C389:N389,"&gt;0")=12,MAX(I389:N389),""),MAX(I389:N389))</f>
        <v>32</v>
      </c>
      <c r="P389" s="32" t="str">
        <f t="shared" ref="P389:P452" si="122">IF(O389&lt;=50,"",IF(O389=I389,"SO2",IF(O389=J389,"NO2",IF(O389=K389,"CO",IF(O389=L389,"O3",IF(O389=M389,"PM10",IF(O389=N389,"PM2.5",)))))))</f>
        <v/>
      </c>
      <c r="Q389" s="32" t="str">
        <f t="shared" ref="Q389:Q452" si="123">IF(COUNT(O389)=1,IF(O389&lt;=50,"一级,优",IF(O389&lt;=100,"二级，良",IF(O389&lt;=150,"三级，轻度污染",IF(O389&lt;=200,"四级，中度污染",IF(O389&lt;=300,"五级，重度污染",IF(O389&gt;300,"六级，严重污染")))))))</f>
        <v>一级,优</v>
      </c>
      <c r="R389" s="33">
        <f t="shared" si="112"/>
        <v>122.222222222222</v>
      </c>
      <c r="S389" s="33">
        <f t="shared" si="110"/>
        <v>48.3599033816425</v>
      </c>
      <c r="T389" s="33">
        <f t="shared" si="111"/>
        <v>73.8623188405797</v>
      </c>
      <c r="U389" s="34" t="b">
        <f t="shared" si="113"/>
        <v>0</v>
      </c>
      <c r="V389" s="33">
        <f t="shared" si="107"/>
        <v>47</v>
      </c>
      <c r="W389" s="34">
        <f t="shared" si="108"/>
        <v>0</v>
      </c>
      <c r="X389" s="34" t="b">
        <f t="shared" si="114"/>
        <v>0</v>
      </c>
      <c r="Y389" s="33">
        <f t="shared" si="109"/>
        <v>25.85</v>
      </c>
    </row>
    <row r="390" s="1" customFormat="1" spans="1:25">
      <c r="A390" s="14" t="s">
        <v>42</v>
      </c>
      <c r="B390" s="15" t="s">
        <v>429</v>
      </c>
      <c r="C390" s="16">
        <v>6</v>
      </c>
      <c r="D390" s="16">
        <v>6</v>
      </c>
      <c r="E390" s="16">
        <v>0.8</v>
      </c>
      <c r="F390" s="16">
        <v>46</v>
      </c>
      <c r="G390" s="16">
        <v>25</v>
      </c>
      <c r="H390" s="16">
        <v>18</v>
      </c>
      <c r="I390" s="31">
        <f t="shared" si="115"/>
        <v>2</v>
      </c>
      <c r="J390" s="31">
        <f t="shared" si="116"/>
        <v>3</v>
      </c>
      <c r="K390" s="31">
        <f t="shared" si="117"/>
        <v>8</v>
      </c>
      <c r="L390" s="31">
        <f t="shared" si="118"/>
        <v>15</v>
      </c>
      <c r="M390" s="31">
        <f t="shared" si="119"/>
        <v>25</v>
      </c>
      <c r="N390" s="31">
        <f t="shared" si="120"/>
        <v>26</v>
      </c>
      <c r="O390" s="31">
        <f t="shared" si="121"/>
        <v>26</v>
      </c>
      <c r="P390" s="32" t="str">
        <f t="shared" si="122"/>
        <v/>
      </c>
      <c r="Q390" s="32" t="str">
        <f t="shared" si="123"/>
        <v>一级,优</v>
      </c>
      <c r="R390" s="33">
        <f t="shared" si="112"/>
        <v>72</v>
      </c>
      <c r="S390" s="33">
        <f t="shared" si="110"/>
        <v>50.9061996779388</v>
      </c>
      <c r="T390" s="33">
        <f t="shared" si="111"/>
        <v>21.0938003220612</v>
      </c>
      <c r="U390" s="34" t="b">
        <f t="shared" si="113"/>
        <v>0</v>
      </c>
      <c r="V390" s="33">
        <f t="shared" si="107"/>
        <v>45</v>
      </c>
      <c r="W390" s="34">
        <f t="shared" si="108"/>
        <v>0</v>
      </c>
      <c r="X390" s="34" t="b">
        <f t="shared" si="114"/>
        <v>0</v>
      </c>
      <c r="Y390" s="33">
        <f t="shared" si="109"/>
        <v>24.75</v>
      </c>
    </row>
    <row r="391" s="1" customFormat="1" spans="1:25">
      <c r="A391" s="14" t="s">
        <v>42</v>
      </c>
      <c r="B391" s="15" t="s">
        <v>430</v>
      </c>
      <c r="C391" s="16">
        <v>6</v>
      </c>
      <c r="D391" s="16">
        <v>5</v>
      </c>
      <c r="E391" s="16">
        <v>0.9</v>
      </c>
      <c r="F391" s="16">
        <v>49</v>
      </c>
      <c r="G391" s="16">
        <v>15</v>
      </c>
      <c r="H391" s="16">
        <v>17</v>
      </c>
      <c r="I391" s="31">
        <f t="shared" si="115"/>
        <v>2</v>
      </c>
      <c r="J391" s="31">
        <f t="shared" si="116"/>
        <v>3</v>
      </c>
      <c r="K391" s="31">
        <f t="shared" si="117"/>
        <v>9</v>
      </c>
      <c r="L391" s="31">
        <f t="shared" si="118"/>
        <v>16</v>
      </c>
      <c r="M391" s="31">
        <f t="shared" si="119"/>
        <v>15</v>
      </c>
      <c r="N391" s="31">
        <f t="shared" si="120"/>
        <v>25</v>
      </c>
      <c r="O391" s="31">
        <f t="shared" si="121"/>
        <v>25</v>
      </c>
      <c r="P391" s="32" t="str">
        <f t="shared" si="122"/>
        <v/>
      </c>
      <c r="Q391" s="32" t="str">
        <f t="shared" si="123"/>
        <v>一级,优</v>
      </c>
      <c r="R391" s="33">
        <f t="shared" si="112"/>
        <v>113.333333333333</v>
      </c>
      <c r="S391" s="33">
        <f t="shared" si="110"/>
        <v>48.9351851851852</v>
      </c>
      <c r="T391" s="33">
        <f t="shared" si="111"/>
        <v>64.3981481481482</v>
      </c>
      <c r="U391" s="34" t="b">
        <f t="shared" si="113"/>
        <v>0</v>
      </c>
      <c r="V391" s="33">
        <f t="shared" si="107"/>
        <v>45.6666666666667</v>
      </c>
      <c r="W391" s="34">
        <f t="shared" si="108"/>
        <v>0</v>
      </c>
      <c r="X391" s="34" t="b">
        <f t="shared" si="114"/>
        <v>0</v>
      </c>
      <c r="Y391" s="33">
        <f t="shared" si="109"/>
        <v>25.1166666666667</v>
      </c>
    </row>
    <row r="392" s="1" customFormat="1" spans="1:25">
      <c r="A392" s="14" t="s">
        <v>42</v>
      </c>
      <c r="B392" s="15" t="s">
        <v>431</v>
      </c>
      <c r="C392" s="16">
        <v>6</v>
      </c>
      <c r="D392" s="16">
        <v>5</v>
      </c>
      <c r="E392" s="16">
        <v>0.9</v>
      </c>
      <c r="F392" s="16">
        <v>54</v>
      </c>
      <c r="G392" s="16">
        <v>12</v>
      </c>
      <c r="H392" s="16">
        <v>16</v>
      </c>
      <c r="I392" s="31">
        <f t="shared" si="115"/>
        <v>2</v>
      </c>
      <c r="J392" s="31">
        <f t="shared" si="116"/>
        <v>3</v>
      </c>
      <c r="K392" s="31">
        <f t="shared" si="117"/>
        <v>9</v>
      </c>
      <c r="L392" s="31">
        <f t="shared" si="118"/>
        <v>17</v>
      </c>
      <c r="M392" s="31">
        <f t="shared" si="119"/>
        <v>12</v>
      </c>
      <c r="N392" s="31">
        <f t="shared" si="120"/>
        <v>23</v>
      </c>
      <c r="O392" s="31">
        <f t="shared" si="121"/>
        <v>23</v>
      </c>
      <c r="P392" s="32" t="str">
        <f t="shared" si="122"/>
        <v/>
      </c>
      <c r="Q392" s="32" t="str">
        <f t="shared" si="123"/>
        <v>一级,优</v>
      </c>
      <c r="R392" s="33">
        <f t="shared" si="112"/>
        <v>133.333333333333</v>
      </c>
      <c r="S392" s="33">
        <f t="shared" si="110"/>
        <v>49.6296296296296</v>
      </c>
      <c r="T392" s="33">
        <f t="shared" si="111"/>
        <v>83.7037037037037</v>
      </c>
      <c r="U392" s="34" t="b">
        <f t="shared" si="113"/>
        <v>0</v>
      </c>
      <c r="V392" s="33">
        <f t="shared" si="107"/>
        <v>44</v>
      </c>
      <c r="W392" s="34">
        <f t="shared" si="108"/>
        <v>0</v>
      </c>
      <c r="X392" s="34" t="b">
        <f t="shared" si="114"/>
        <v>0</v>
      </c>
      <c r="Y392" s="33">
        <f t="shared" si="109"/>
        <v>24.2</v>
      </c>
    </row>
    <row r="393" s="1" customFormat="1" spans="1:25">
      <c r="A393" s="14" t="s">
        <v>42</v>
      </c>
      <c r="B393" s="15" t="s">
        <v>432</v>
      </c>
      <c r="C393" s="16">
        <v>6</v>
      </c>
      <c r="D393" s="16">
        <v>5</v>
      </c>
      <c r="E393" s="16">
        <v>0.9</v>
      </c>
      <c r="F393" s="16">
        <v>54</v>
      </c>
      <c r="G393" s="16">
        <v>24</v>
      </c>
      <c r="H393" s="16">
        <v>17</v>
      </c>
      <c r="I393" s="31">
        <f t="shared" si="115"/>
        <v>2</v>
      </c>
      <c r="J393" s="31">
        <f t="shared" si="116"/>
        <v>3</v>
      </c>
      <c r="K393" s="31">
        <f t="shared" si="117"/>
        <v>9</v>
      </c>
      <c r="L393" s="31">
        <f t="shared" si="118"/>
        <v>17</v>
      </c>
      <c r="M393" s="31">
        <f t="shared" si="119"/>
        <v>24</v>
      </c>
      <c r="N393" s="31">
        <f t="shared" si="120"/>
        <v>25</v>
      </c>
      <c r="O393" s="31">
        <f t="shared" si="121"/>
        <v>25</v>
      </c>
      <c r="P393" s="32" t="str">
        <f t="shared" si="122"/>
        <v/>
      </c>
      <c r="Q393" s="32" t="str">
        <f t="shared" si="123"/>
        <v>一级,优</v>
      </c>
      <c r="R393" s="33">
        <f t="shared" si="112"/>
        <v>70.8333333333333</v>
      </c>
      <c r="S393" s="33">
        <f t="shared" si="110"/>
        <v>53.4074074074074</v>
      </c>
      <c r="T393" s="33">
        <f t="shared" si="111"/>
        <v>17.4259259259259</v>
      </c>
      <c r="U393" s="34" t="b">
        <f t="shared" si="113"/>
        <v>0</v>
      </c>
      <c r="V393" s="33">
        <f t="shared" si="107"/>
        <v>39.6666666666667</v>
      </c>
      <c r="W393" s="34">
        <f t="shared" si="108"/>
        <v>0</v>
      </c>
      <c r="X393" s="34" t="b">
        <f t="shared" si="114"/>
        <v>0</v>
      </c>
      <c r="Y393" s="33">
        <f t="shared" si="109"/>
        <v>21.8166666666667</v>
      </c>
    </row>
    <row r="394" s="1" customFormat="1" spans="1:25">
      <c r="A394" s="14" t="s">
        <v>42</v>
      </c>
      <c r="B394" s="15" t="s">
        <v>433</v>
      </c>
      <c r="C394" s="16">
        <v>7</v>
      </c>
      <c r="D394" s="16">
        <v>5</v>
      </c>
      <c r="E394" s="16">
        <v>0.9</v>
      </c>
      <c r="F394" s="16">
        <v>52</v>
      </c>
      <c r="G394" s="16">
        <v>18</v>
      </c>
      <c r="H394" s="16">
        <v>18</v>
      </c>
      <c r="I394" s="31">
        <f t="shared" si="115"/>
        <v>3</v>
      </c>
      <c r="J394" s="31">
        <f t="shared" si="116"/>
        <v>3</v>
      </c>
      <c r="K394" s="31">
        <f t="shared" si="117"/>
        <v>9</v>
      </c>
      <c r="L394" s="31">
        <f t="shared" si="118"/>
        <v>17</v>
      </c>
      <c r="M394" s="31">
        <f t="shared" si="119"/>
        <v>18</v>
      </c>
      <c r="N394" s="31">
        <f t="shared" si="120"/>
        <v>26</v>
      </c>
      <c r="O394" s="31">
        <f t="shared" si="121"/>
        <v>26</v>
      </c>
      <c r="P394" s="32" t="str">
        <f t="shared" si="122"/>
        <v/>
      </c>
      <c r="Q394" s="32" t="str">
        <f t="shared" si="123"/>
        <v>一级,优</v>
      </c>
      <c r="R394" s="33">
        <f t="shared" si="112"/>
        <v>100</v>
      </c>
      <c r="S394" s="33">
        <f t="shared" si="110"/>
        <v>50.9768518518519</v>
      </c>
      <c r="T394" s="33">
        <f t="shared" si="111"/>
        <v>49.0231481481481</v>
      </c>
      <c r="U394" s="34" t="b">
        <f t="shared" si="113"/>
        <v>0</v>
      </c>
      <c r="V394" s="33">
        <f t="shared" ref="V394:V457" si="124">AVERAGE(G388:G393)*2</f>
        <v>39.3333333333333</v>
      </c>
      <c r="W394" s="34">
        <f t="shared" ref="W394:W457" si="125">IF(V394="","",IF(G394&gt;=V394,1,0))</f>
        <v>0</v>
      </c>
      <c r="X394" s="34" t="b">
        <f t="shared" si="114"/>
        <v>0</v>
      </c>
      <c r="Y394" s="33">
        <f t="shared" ref="Y394:Y457" si="126">AVERAGE(G388:G393)*10%+AVERAGE(G388:G393)</f>
        <v>21.6333333333333</v>
      </c>
    </row>
    <row r="395" s="1" customFormat="1" spans="1:25">
      <c r="A395" s="14" t="s">
        <v>42</v>
      </c>
      <c r="B395" s="15" t="s">
        <v>434</v>
      </c>
      <c r="C395" s="16">
        <v>6</v>
      </c>
      <c r="D395" s="16">
        <v>8</v>
      </c>
      <c r="E395" s="16">
        <v>0.8</v>
      </c>
      <c r="F395" s="16">
        <v>46</v>
      </c>
      <c r="G395" s="16">
        <v>30</v>
      </c>
      <c r="H395" s="16">
        <v>19</v>
      </c>
      <c r="I395" s="31">
        <f t="shared" si="115"/>
        <v>2</v>
      </c>
      <c r="J395" s="31">
        <f t="shared" si="116"/>
        <v>4</v>
      </c>
      <c r="K395" s="31">
        <f t="shared" si="117"/>
        <v>8</v>
      </c>
      <c r="L395" s="31">
        <f t="shared" si="118"/>
        <v>15</v>
      </c>
      <c r="M395" s="31">
        <f t="shared" si="119"/>
        <v>30</v>
      </c>
      <c r="N395" s="31">
        <f t="shared" si="120"/>
        <v>28</v>
      </c>
      <c r="O395" s="31">
        <f t="shared" si="121"/>
        <v>30</v>
      </c>
      <c r="P395" s="32" t="str">
        <f t="shared" si="122"/>
        <v/>
      </c>
      <c r="Q395" s="32" t="str">
        <f t="shared" si="123"/>
        <v>一级,优</v>
      </c>
      <c r="R395" s="33">
        <f t="shared" si="112"/>
        <v>63.3333333333333</v>
      </c>
      <c r="S395" s="33">
        <f t="shared" ref="S395:S458" si="127">AVERAGE(R389:R394)*0.5</f>
        <v>50.9768518518518</v>
      </c>
      <c r="T395" s="33">
        <f t="shared" ref="T395:T458" si="128">R395-S395</f>
        <v>12.3564814814815</v>
      </c>
      <c r="U395" s="34" t="b">
        <f t="shared" si="113"/>
        <v>0</v>
      </c>
      <c r="V395" s="33">
        <f t="shared" si="124"/>
        <v>37.3333333333333</v>
      </c>
      <c r="W395" s="34">
        <f t="shared" si="125"/>
        <v>0</v>
      </c>
      <c r="X395" s="34" t="b">
        <f t="shared" si="114"/>
        <v>0</v>
      </c>
      <c r="Y395" s="33"/>
    </row>
    <row r="396" s="1" customFormat="1" spans="1:25">
      <c r="A396" s="14" t="s">
        <v>42</v>
      </c>
      <c r="B396" s="15" t="s">
        <v>435</v>
      </c>
      <c r="C396" s="16">
        <v>6</v>
      </c>
      <c r="D396" s="16">
        <v>17</v>
      </c>
      <c r="E396" s="16">
        <v>0.8</v>
      </c>
      <c r="F396" s="16">
        <v>41</v>
      </c>
      <c r="G396" s="16">
        <v>32</v>
      </c>
      <c r="H396" s="16">
        <v>19</v>
      </c>
      <c r="I396" s="31">
        <f t="shared" si="115"/>
        <v>2</v>
      </c>
      <c r="J396" s="31">
        <f t="shared" si="116"/>
        <v>9</v>
      </c>
      <c r="K396" s="31">
        <f t="shared" si="117"/>
        <v>8</v>
      </c>
      <c r="L396" s="31">
        <f t="shared" si="118"/>
        <v>13</v>
      </c>
      <c r="M396" s="31">
        <f t="shared" si="119"/>
        <v>32</v>
      </c>
      <c r="N396" s="31">
        <f t="shared" si="120"/>
        <v>28</v>
      </c>
      <c r="O396" s="31">
        <f t="shared" si="121"/>
        <v>32</v>
      </c>
      <c r="P396" s="32" t="str">
        <f t="shared" si="122"/>
        <v/>
      </c>
      <c r="Q396" s="32" t="str">
        <f t="shared" si="123"/>
        <v>一级,优</v>
      </c>
      <c r="R396" s="33">
        <f t="shared" si="112"/>
        <v>59.375</v>
      </c>
      <c r="S396" s="33">
        <f t="shared" si="127"/>
        <v>46.0694444444444</v>
      </c>
      <c r="T396" s="33">
        <f t="shared" si="128"/>
        <v>13.3055555555555</v>
      </c>
      <c r="U396" s="34" t="b">
        <f t="shared" si="113"/>
        <v>0</v>
      </c>
      <c r="V396" s="33">
        <f t="shared" si="124"/>
        <v>41.3333333333333</v>
      </c>
      <c r="W396" s="34">
        <f t="shared" si="125"/>
        <v>0</v>
      </c>
      <c r="X396" s="34" t="b">
        <f t="shared" si="114"/>
        <v>0</v>
      </c>
      <c r="Y396" s="33">
        <f t="shared" si="126"/>
        <v>22.7333333333333</v>
      </c>
    </row>
    <row r="397" s="1" customFormat="1" spans="1:25">
      <c r="A397" s="14" t="s">
        <v>42</v>
      </c>
      <c r="B397" s="15" t="s">
        <v>436</v>
      </c>
      <c r="C397" s="16">
        <v>6</v>
      </c>
      <c r="D397" s="16">
        <v>14</v>
      </c>
      <c r="E397" s="16">
        <v>0.8</v>
      </c>
      <c r="F397" s="16">
        <v>46</v>
      </c>
      <c r="G397" s="16">
        <v>29</v>
      </c>
      <c r="H397" s="16">
        <v>19</v>
      </c>
      <c r="I397" s="22">
        <f t="shared" si="115"/>
        <v>2</v>
      </c>
      <c r="J397" s="22">
        <f t="shared" si="116"/>
        <v>7</v>
      </c>
      <c r="K397" s="22">
        <f t="shared" si="117"/>
        <v>8</v>
      </c>
      <c r="L397" s="22">
        <f t="shared" si="118"/>
        <v>15</v>
      </c>
      <c r="M397" s="22">
        <f t="shared" si="119"/>
        <v>29</v>
      </c>
      <c r="N397" s="22">
        <f t="shared" si="120"/>
        <v>28</v>
      </c>
      <c r="O397" s="22">
        <f t="shared" si="121"/>
        <v>29</v>
      </c>
      <c r="P397" s="23" t="str">
        <f t="shared" si="122"/>
        <v/>
      </c>
      <c r="Q397" s="23" t="str">
        <f t="shared" si="123"/>
        <v>一级,优</v>
      </c>
      <c r="R397" s="28">
        <f t="shared" si="112"/>
        <v>65.5172413793103</v>
      </c>
      <c r="S397" s="28">
        <f t="shared" si="127"/>
        <v>45.0173611111111</v>
      </c>
      <c r="T397" s="28">
        <f t="shared" si="128"/>
        <v>20.4998802681992</v>
      </c>
      <c r="U397" s="29" t="b">
        <f t="shared" si="113"/>
        <v>0</v>
      </c>
      <c r="V397" s="28">
        <f t="shared" si="124"/>
        <v>43.6666666666667</v>
      </c>
      <c r="W397" s="29">
        <f t="shared" si="125"/>
        <v>0</v>
      </c>
      <c r="X397" s="29" t="b">
        <f t="shared" si="114"/>
        <v>0</v>
      </c>
      <c r="Y397" s="28">
        <f t="shared" si="126"/>
        <v>24.0166666666667</v>
      </c>
    </row>
    <row r="398" s="1" customFormat="1" spans="1:25">
      <c r="A398" s="14" t="s">
        <v>42</v>
      </c>
      <c r="B398" s="15" t="s">
        <v>437</v>
      </c>
      <c r="C398" s="16">
        <v>7</v>
      </c>
      <c r="D398" s="16">
        <v>8</v>
      </c>
      <c r="E398" s="16">
        <v>0.7</v>
      </c>
      <c r="F398" s="16">
        <v>58</v>
      </c>
      <c r="G398" s="16">
        <v>29</v>
      </c>
      <c r="H398" s="16">
        <v>17</v>
      </c>
      <c r="I398" s="22">
        <f t="shared" si="115"/>
        <v>3</v>
      </c>
      <c r="J398" s="22">
        <f t="shared" si="116"/>
        <v>4</v>
      </c>
      <c r="K398" s="22">
        <f t="shared" si="117"/>
        <v>7</v>
      </c>
      <c r="L398" s="22">
        <f t="shared" si="118"/>
        <v>19</v>
      </c>
      <c r="M398" s="22">
        <f t="shared" si="119"/>
        <v>29</v>
      </c>
      <c r="N398" s="22">
        <f t="shared" si="120"/>
        <v>25</v>
      </c>
      <c r="O398" s="22">
        <f t="shared" si="121"/>
        <v>29</v>
      </c>
      <c r="P398" s="23" t="str">
        <f t="shared" si="122"/>
        <v/>
      </c>
      <c r="Q398" s="23" t="str">
        <f t="shared" si="123"/>
        <v>一级,优</v>
      </c>
      <c r="R398" s="28">
        <f t="shared" si="112"/>
        <v>58.6206896551724</v>
      </c>
      <c r="S398" s="28">
        <f t="shared" si="127"/>
        <v>41.0326867816092</v>
      </c>
      <c r="T398" s="28">
        <f t="shared" si="128"/>
        <v>17.5880028735632</v>
      </c>
      <c r="U398" s="29" t="b">
        <f t="shared" si="113"/>
        <v>0</v>
      </c>
      <c r="V398" s="28">
        <f t="shared" si="124"/>
        <v>48.3333333333333</v>
      </c>
      <c r="W398" s="29">
        <f t="shared" si="125"/>
        <v>0</v>
      </c>
      <c r="X398" s="29" t="b">
        <f t="shared" si="114"/>
        <v>0</v>
      </c>
      <c r="Y398" s="28">
        <f t="shared" si="126"/>
        <v>26.5833333333333</v>
      </c>
    </row>
    <row r="399" s="1" customFormat="1" spans="1:25">
      <c r="A399" s="14" t="s">
        <v>42</v>
      </c>
      <c r="B399" s="15" t="s">
        <v>438</v>
      </c>
      <c r="C399" s="16">
        <v>7</v>
      </c>
      <c r="D399" s="16">
        <v>8</v>
      </c>
      <c r="E399" s="16">
        <v>0.7</v>
      </c>
      <c r="F399" s="16">
        <v>63</v>
      </c>
      <c r="G399" s="16">
        <v>27</v>
      </c>
      <c r="H399" s="16">
        <v>16</v>
      </c>
      <c r="I399" s="22">
        <f t="shared" si="115"/>
        <v>3</v>
      </c>
      <c r="J399" s="22">
        <f t="shared" si="116"/>
        <v>4</v>
      </c>
      <c r="K399" s="22">
        <f t="shared" si="117"/>
        <v>7</v>
      </c>
      <c r="L399" s="22">
        <f t="shared" si="118"/>
        <v>20</v>
      </c>
      <c r="M399" s="22">
        <f t="shared" si="119"/>
        <v>27</v>
      </c>
      <c r="N399" s="22">
        <f t="shared" si="120"/>
        <v>23</v>
      </c>
      <c r="O399" s="22">
        <f t="shared" si="121"/>
        <v>27</v>
      </c>
      <c r="P399" s="23" t="str">
        <f t="shared" si="122"/>
        <v/>
      </c>
      <c r="Q399" s="23" t="str">
        <f t="shared" si="123"/>
        <v>一级,优</v>
      </c>
      <c r="R399" s="28">
        <f t="shared" si="112"/>
        <v>59.2592592592593</v>
      </c>
      <c r="S399" s="28">
        <f t="shared" si="127"/>
        <v>34.8066331417625</v>
      </c>
      <c r="T399" s="28">
        <f t="shared" si="128"/>
        <v>24.4526261174968</v>
      </c>
      <c r="U399" s="29" t="b">
        <f t="shared" si="113"/>
        <v>0</v>
      </c>
      <c r="V399" s="28">
        <f t="shared" si="124"/>
        <v>54</v>
      </c>
      <c r="W399" s="29">
        <f t="shared" si="125"/>
        <v>0</v>
      </c>
      <c r="X399" s="29" t="b">
        <f t="shared" si="114"/>
        <v>0</v>
      </c>
      <c r="Y399" s="28">
        <f t="shared" si="126"/>
        <v>29.7</v>
      </c>
    </row>
    <row r="400" s="1" customFormat="1" spans="1:25">
      <c r="A400" s="14" t="s">
        <v>42</v>
      </c>
      <c r="B400" s="15" t="s">
        <v>439</v>
      </c>
      <c r="C400" s="16">
        <v>7</v>
      </c>
      <c r="D400" s="16">
        <v>7</v>
      </c>
      <c r="E400" s="16">
        <v>0.6</v>
      </c>
      <c r="F400" s="16">
        <v>72</v>
      </c>
      <c r="G400" s="16">
        <v>29</v>
      </c>
      <c r="H400" s="16">
        <v>17</v>
      </c>
      <c r="I400" s="22">
        <f t="shared" si="115"/>
        <v>3</v>
      </c>
      <c r="J400" s="22">
        <f t="shared" si="116"/>
        <v>4</v>
      </c>
      <c r="K400" s="22">
        <f t="shared" si="117"/>
        <v>6</v>
      </c>
      <c r="L400" s="22">
        <f t="shared" si="118"/>
        <v>23</v>
      </c>
      <c r="M400" s="22">
        <f t="shared" si="119"/>
        <v>29</v>
      </c>
      <c r="N400" s="22">
        <f t="shared" si="120"/>
        <v>25</v>
      </c>
      <c r="O400" s="22">
        <f t="shared" si="121"/>
        <v>29</v>
      </c>
      <c r="P400" s="23" t="str">
        <f t="shared" si="122"/>
        <v/>
      </c>
      <c r="Q400" s="23" t="str">
        <f t="shared" si="123"/>
        <v>一级,优</v>
      </c>
      <c r="R400" s="28">
        <f t="shared" si="112"/>
        <v>58.6206896551724</v>
      </c>
      <c r="S400" s="28">
        <f t="shared" si="127"/>
        <v>33.8421269689229</v>
      </c>
      <c r="T400" s="28">
        <f t="shared" si="128"/>
        <v>24.7785626862495</v>
      </c>
      <c r="U400" s="29" t="b">
        <f t="shared" si="113"/>
        <v>0</v>
      </c>
      <c r="V400" s="28">
        <f t="shared" si="124"/>
        <v>55</v>
      </c>
      <c r="W400" s="29">
        <f t="shared" si="125"/>
        <v>0</v>
      </c>
      <c r="X400" s="29" t="b">
        <f t="shared" si="114"/>
        <v>0</v>
      </c>
      <c r="Y400" s="28">
        <f t="shared" si="126"/>
        <v>30.25</v>
      </c>
    </row>
    <row r="401" s="1" customFormat="1" spans="1:25">
      <c r="A401" s="14" t="s">
        <v>42</v>
      </c>
      <c r="B401" s="15" t="s">
        <v>440</v>
      </c>
      <c r="C401" s="16">
        <v>9</v>
      </c>
      <c r="D401" s="16">
        <v>6</v>
      </c>
      <c r="E401" s="16">
        <v>0.6</v>
      </c>
      <c r="F401" s="16">
        <v>84</v>
      </c>
      <c r="G401" s="16">
        <v>26</v>
      </c>
      <c r="H401" s="16">
        <v>17</v>
      </c>
      <c r="I401" s="22">
        <f t="shared" si="115"/>
        <v>3</v>
      </c>
      <c r="J401" s="22">
        <f t="shared" si="116"/>
        <v>3</v>
      </c>
      <c r="K401" s="22">
        <f t="shared" si="117"/>
        <v>6</v>
      </c>
      <c r="L401" s="22">
        <f t="shared" si="118"/>
        <v>27</v>
      </c>
      <c r="M401" s="22">
        <f t="shared" si="119"/>
        <v>26</v>
      </c>
      <c r="N401" s="22">
        <f t="shared" si="120"/>
        <v>25</v>
      </c>
      <c r="O401" s="22">
        <f t="shared" si="121"/>
        <v>27</v>
      </c>
      <c r="P401" s="23" t="str">
        <f t="shared" si="122"/>
        <v/>
      </c>
      <c r="Q401" s="23" t="str">
        <f t="shared" si="123"/>
        <v>一级,优</v>
      </c>
      <c r="R401" s="28">
        <f t="shared" si="112"/>
        <v>65.3846153846154</v>
      </c>
      <c r="S401" s="28">
        <f t="shared" si="127"/>
        <v>30.393851106854</v>
      </c>
      <c r="T401" s="28">
        <f t="shared" si="128"/>
        <v>34.9907642777614</v>
      </c>
      <c r="U401" s="29" t="b">
        <f t="shared" si="113"/>
        <v>0</v>
      </c>
      <c r="V401" s="28">
        <f t="shared" si="124"/>
        <v>58.6666666666667</v>
      </c>
      <c r="W401" s="29">
        <f t="shared" si="125"/>
        <v>0</v>
      </c>
      <c r="X401" s="29" t="b">
        <f t="shared" si="114"/>
        <v>0</v>
      </c>
      <c r="Y401" s="28">
        <f t="shared" si="126"/>
        <v>32.2666666666667</v>
      </c>
    </row>
    <row r="402" s="1" customFormat="1" spans="1:25">
      <c r="A402" s="14" t="s">
        <v>42</v>
      </c>
      <c r="B402" s="15" t="s">
        <v>441</v>
      </c>
      <c r="C402" s="16">
        <v>9</v>
      </c>
      <c r="D402" s="16">
        <v>6</v>
      </c>
      <c r="E402" s="16">
        <v>0.6</v>
      </c>
      <c r="F402" s="16">
        <v>93</v>
      </c>
      <c r="G402" s="16">
        <v>25</v>
      </c>
      <c r="H402" s="16">
        <v>16</v>
      </c>
      <c r="I402" s="22">
        <f t="shared" si="115"/>
        <v>3</v>
      </c>
      <c r="J402" s="22">
        <f t="shared" si="116"/>
        <v>3</v>
      </c>
      <c r="K402" s="22">
        <f t="shared" si="117"/>
        <v>6</v>
      </c>
      <c r="L402" s="22">
        <f t="shared" si="118"/>
        <v>30</v>
      </c>
      <c r="M402" s="22">
        <f t="shared" si="119"/>
        <v>25</v>
      </c>
      <c r="N402" s="22">
        <f t="shared" si="120"/>
        <v>23</v>
      </c>
      <c r="O402" s="22">
        <f t="shared" si="121"/>
        <v>30</v>
      </c>
      <c r="P402" s="23" t="str">
        <f t="shared" si="122"/>
        <v/>
      </c>
      <c r="Q402" s="23" t="str">
        <f t="shared" si="123"/>
        <v>一级,优</v>
      </c>
      <c r="R402" s="28">
        <f t="shared" si="112"/>
        <v>64</v>
      </c>
      <c r="S402" s="28">
        <f t="shared" si="127"/>
        <v>30.5647912777942</v>
      </c>
      <c r="T402" s="28">
        <f t="shared" si="128"/>
        <v>33.4352087222058</v>
      </c>
      <c r="U402" s="29" t="b">
        <f t="shared" si="113"/>
        <v>0</v>
      </c>
      <c r="V402" s="28">
        <f t="shared" si="124"/>
        <v>57.3333333333333</v>
      </c>
      <c r="W402" s="29">
        <f t="shared" si="125"/>
        <v>0</v>
      </c>
      <c r="X402" s="29" t="b">
        <f t="shared" si="114"/>
        <v>0</v>
      </c>
      <c r="Y402" s="28">
        <f t="shared" si="126"/>
        <v>31.5333333333333</v>
      </c>
    </row>
    <row r="403" s="1" customFormat="1" spans="1:25">
      <c r="A403" s="14" t="s">
        <v>42</v>
      </c>
      <c r="B403" s="15" t="s">
        <v>442</v>
      </c>
      <c r="C403" s="16">
        <v>10</v>
      </c>
      <c r="D403" s="16">
        <v>7</v>
      </c>
      <c r="E403" s="16">
        <v>0.6</v>
      </c>
      <c r="F403" s="16">
        <v>100</v>
      </c>
      <c r="G403" s="16">
        <v>26</v>
      </c>
      <c r="H403" s="16">
        <v>17</v>
      </c>
      <c r="I403" s="22">
        <f t="shared" si="115"/>
        <v>4</v>
      </c>
      <c r="J403" s="22">
        <f t="shared" si="116"/>
        <v>4</v>
      </c>
      <c r="K403" s="22">
        <f t="shared" si="117"/>
        <v>6</v>
      </c>
      <c r="L403" s="22">
        <f t="shared" si="118"/>
        <v>32</v>
      </c>
      <c r="M403" s="22">
        <f t="shared" si="119"/>
        <v>26</v>
      </c>
      <c r="N403" s="22">
        <f t="shared" si="120"/>
        <v>25</v>
      </c>
      <c r="O403" s="22">
        <f t="shared" si="121"/>
        <v>32</v>
      </c>
      <c r="P403" s="23" t="str">
        <f t="shared" si="122"/>
        <v/>
      </c>
      <c r="Q403" s="23" t="str">
        <f t="shared" si="123"/>
        <v>一级,优</v>
      </c>
      <c r="R403" s="28">
        <f t="shared" si="112"/>
        <v>65.3846153846154</v>
      </c>
      <c r="S403" s="28">
        <f t="shared" si="127"/>
        <v>30.9502079444608</v>
      </c>
      <c r="T403" s="28">
        <f t="shared" si="128"/>
        <v>34.4344074401546</v>
      </c>
      <c r="U403" s="29" t="b">
        <f t="shared" si="113"/>
        <v>0</v>
      </c>
      <c r="V403" s="28">
        <f t="shared" si="124"/>
        <v>55</v>
      </c>
      <c r="W403" s="29">
        <f t="shared" si="125"/>
        <v>0</v>
      </c>
      <c r="X403" s="29" t="b">
        <f t="shared" si="114"/>
        <v>0</v>
      </c>
      <c r="Y403" s="28">
        <f t="shared" si="126"/>
        <v>30.25</v>
      </c>
    </row>
    <row r="404" s="1" customFormat="1" spans="1:25">
      <c r="A404" s="14" t="s">
        <v>42</v>
      </c>
      <c r="B404" s="15" t="s">
        <v>443</v>
      </c>
      <c r="C404" s="16">
        <v>10</v>
      </c>
      <c r="D404" s="16">
        <v>8</v>
      </c>
      <c r="E404" s="16">
        <v>0.5</v>
      </c>
      <c r="F404" s="16">
        <v>102</v>
      </c>
      <c r="G404" s="16">
        <v>31</v>
      </c>
      <c r="H404" s="16">
        <v>15</v>
      </c>
      <c r="I404" s="22">
        <f t="shared" si="115"/>
        <v>4</v>
      </c>
      <c r="J404" s="22">
        <f t="shared" si="116"/>
        <v>4</v>
      </c>
      <c r="K404" s="22">
        <f t="shared" si="117"/>
        <v>5</v>
      </c>
      <c r="L404" s="22">
        <f t="shared" si="118"/>
        <v>32</v>
      </c>
      <c r="M404" s="22">
        <f t="shared" si="119"/>
        <v>31</v>
      </c>
      <c r="N404" s="22">
        <f t="shared" si="120"/>
        <v>22</v>
      </c>
      <c r="O404" s="22">
        <f t="shared" si="121"/>
        <v>32</v>
      </c>
      <c r="P404" s="23" t="str">
        <f t="shared" si="122"/>
        <v/>
      </c>
      <c r="Q404" s="23" t="str">
        <f t="shared" si="123"/>
        <v>一级,优</v>
      </c>
      <c r="R404" s="28">
        <f t="shared" si="112"/>
        <v>48.3870967741936</v>
      </c>
      <c r="S404" s="28">
        <f t="shared" si="127"/>
        <v>30.9391557782362</v>
      </c>
      <c r="T404" s="28">
        <f t="shared" si="128"/>
        <v>17.4479409959573</v>
      </c>
      <c r="U404" s="29" t="b">
        <f t="shared" si="113"/>
        <v>0</v>
      </c>
      <c r="V404" s="28">
        <f t="shared" si="124"/>
        <v>54</v>
      </c>
      <c r="W404" s="29">
        <f t="shared" si="125"/>
        <v>0</v>
      </c>
      <c r="X404" s="29" t="b">
        <f t="shared" si="114"/>
        <v>0</v>
      </c>
      <c r="Y404" s="28">
        <f t="shared" si="126"/>
        <v>29.7</v>
      </c>
    </row>
    <row r="405" s="1" customFormat="1" spans="1:25">
      <c r="A405" s="14" t="s">
        <v>42</v>
      </c>
      <c r="B405" s="15" t="s">
        <v>444</v>
      </c>
      <c r="C405" s="16">
        <v>12</v>
      </c>
      <c r="D405" s="16">
        <v>20</v>
      </c>
      <c r="E405" s="16">
        <v>0.6</v>
      </c>
      <c r="F405" s="16">
        <v>86</v>
      </c>
      <c r="G405" s="16">
        <v>41</v>
      </c>
      <c r="H405" s="16">
        <v>25</v>
      </c>
      <c r="I405" s="22">
        <f t="shared" si="115"/>
        <v>4</v>
      </c>
      <c r="J405" s="22">
        <f t="shared" si="116"/>
        <v>10</v>
      </c>
      <c r="K405" s="22">
        <f t="shared" si="117"/>
        <v>6</v>
      </c>
      <c r="L405" s="22">
        <f t="shared" si="118"/>
        <v>27</v>
      </c>
      <c r="M405" s="22">
        <f t="shared" si="119"/>
        <v>41</v>
      </c>
      <c r="N405" s="22">
        <f t="shared" si="120"/>
        <v>36</v>
      </c>
      <c r="O405" s="22">
        <f t="shared" si="121"/>
        <v>41</v>
      </c>
      <c r="P405" s="23" t="str">
        <f t="shared" si="122"/>
        <v/>
      </c>
      <c r="Q405" s="23" t="str">
        <f t="shared" si="123"/>
        <v>一级,优</v>
      </c>
      <c r="R405" s="28">
        <f t="shared" si="112"/>
        <v>60.9756097560976</v>
      </c>
      <c r="S405" s="28">
        <f t="shared" si="127"/>
        <v>30.086356371488</v>
      </c>
      <c r="T405" s="28">
        <f t="shared" si="128"/>
        <v>30.8892533846096</v>
      </c>
      <c r="U405" s="29" t="b">
        <f t="shared" si="113"/>
        <v>0</v>
      </c>
      <c r="V405" s="28">
        <f t="shared" si="124"/>
        <v>54.6666666666667</v>
      </c>
      <c r="W405" s="29">
        <f t="shared" si="125"/>
        <v>0</v>
      </c>
      <c r="X405" s="29" t="b">
        <f t="shared" si="114"/>
        <v>0</v>
      </c>
      <c r="Y405" s="28">
        <f t="shared" si="126"/>
        <v>30.0666666666667</v>
      </c>
    </row>
    <row r="406" s="1" customFormat="1" spans="1:25">
      <c r="A406" s="14" t="s">
        <v>42</v>
      </c>
      <c r="B406" s="15" t="s">
        <v>445</v>
      </c>
      <c r="C406" s="16">
        <v>9</v>
      </c>
      <c r="D406" s="16">
        <v>15</v>
      </c>
      <c r="E406" s="16">
        <v>0.6</v>
      </c>
      <c r="F406" s="16">
        <v>92</v>
      </c>
      <c r="G406" s="16">
        <v>47</v>
      </c>
      <c r="H406" s="16">
        <v>29</v>
      </c>
      <c r="I406" s="22">
        <f t="shared" si="115"/>
        <v>3</v>
      </c>
      <c r="J406" s="22">
        <f t="shared" si="116"/>
        <v>8</v>
      </c>
      <c r="K406" s="22">
        <f t="shared" si="117"/>
        <v>6</v>
      </c>
      <c r="L406" s="22">
        <f t="shared" si="118"/>
        <v>29</v>
      </c>
      <c r="M406" s="22">
        <f t="shared" si="119"/>
        <v>47</v>
      </c>
      <c r="N406" s="22">
        <f t="shared" si="120"/>
        <v>42</v>
      </c>
      <c r="O406" s="22">
        <f t="shared" si="121"/>
        <v>47</v>
      </c>
      <c r="P406" s="23" t="str">
        <f t="shared" si="122"/>
        <v/>
      </c>
      <c r="Q406" s="23" t="str">
        <f t="shared" si="123"/>
        <v>一级,优</v>
      </c>
      <c r="R406" s="28">
        <f t="shared" si="112"/>
        <v>61.7021276595745</v>
      </c>
      <c r="S406" s="28">
        <f t="shared" si="127"/>
        <v>30.2293855795579</v>
      </c>
      <c r="T406" s="28">
        <f t="shared" si="128"/>
        <v>31.4727420800166</v>
      </c>
      <c r="U406" s="29" t="b">
        <f t="shared" si="113"/>
        <v>0</v>
      </c>
      <c r="V406" s="28">
        <f t="shared" si="124"/>
        <v>59.3333333333333</v>
      </c>
      <c r="W406" s="29">
        <f t="shared" si="125"/>
        <v>0</v>
      </c>
      <c r="X406" s="29" t="b">
        <f t="shared" si="114"/>
        <v>0</v>
      </c>
      <c r="Y406" s="28">
        <f t="shared" si="126"/>
        <v>32.6333333333333</v>
      </c>
    </row>
    <row r="407" s="1" customFormat="1" spans="1:25">
      <c r="A407" s="14" t="s">
        <v>42</v>
      </c>
      <c r="B407" s="15" t="s">
        <v>446</v>
      </c>
      <c r="C407" s="16">
        <v>8</v>
      </c>
      <c r="D407" s="16">
        <v>14</v>
      </c>
      <c r="E407" s="16">
        <v>0.6</v>
      </c>
      <c r="F407" s="16">
        <v>85</v>
      </c>
      <c r="G407" s="16">
        <v>43</v>
      </c>
      <c r="H407" s="16">
        <v>32</v>
      </c>
      <c r="I407" s="22">
        <f t="shared" si="115"/>
        <v>3</v>
      </c>
      <c r="J407" s="22">
        <f t="shared" si="116"/>
        <v>7</v>
      </c>
      <c r="K407" s="22">
        <f t="shared" si="117"/>
        <v>6</v>
      </c>
      <c r="L407" s="22">
        <f t="shared" si="118"/>
        <v>27</v>
      </c>
      <c r="M407" s="22">
        <f t="shared" si="119"/>
        <v>43</v>
      </c>
      <c r="N407" s="22">
        <f t="shared" si="120"/>
        <v>46</v>
      </c>
      <c r="O407" s="22">
        <f t="shared" si="121"/>
        <v>46</v>
      </c>
      <c r="P407" s="23" t="str">
        <f t="shared" si="122"/>
        <v/>
      </c>
      <c r="Q407" s="23" t="str">
        <f t="shared" si="123"/>
        <v>一级,优</v>
      </c>
      <c r="R407" s="28">
        <f t="shared" si="112"/>
        <v>74.4186046511628</v>
      </c>
      <c r="S407" s="28">
        <f t="shared" si="127"/>
        <v>30.4861720799247</v>
      </c>
      <c r="T407" s="28">
        <f t="shared" si="128"/>
        <v>43.9324325712381</v>
      </c>
      <c r="U407" s="29" t="b">
        <f t="shared" si="113"/>
        <v>0</v>
      </c>
      <c r="V407" s="28">
        <f t="shared" si="124"/>
        <v>65.3333333333333</v>
      </c>
      <c r="W407" s="29">
        <f t="shared" si="125"/>
        <v>0</v>
      </c>
      <c r="X407" s="29" t="b">
        <f t="shared" si="114"/>
        <v>0</v>
      </c>
      <c r="Y407" s="28">
        <f t="shared" si="126"/>
        <v>35.9333333333333</v>
      </c>
    </row>
    <row r="408" s="1" customFormat="1" spans="1:25">
      <c r="A408" s="14" t="s">
        <v>42</v>
      </c>
      <c r="B408" s="15" t="s">
        <v>447</v>
      </c>
      <c r="C408" s="16">
        <v>7</v>
      </c>
      <c r="D408" s="16">
        <v>14</v>
      </c>
      <c r="E408" s="16">
        <v>0.6</v>
      </c>
      <c r="F408" s="16">
        <v>78</v>
      </c>
      <c r="G408" s="16">
        <v>40</v>
      </c>
      <c r="H408" s="16">
        <v>34</v>
      </c>
      <c r="I408" s="31">
        <f t="shared" si="115"/>
        <v>3</v>
      </c>
      <c r="J408" s="31">
        <f t="shared" si="116"/>
        <v>7</v>
      </c>
      <c r="K408" s="31">
        <f t="shared" si="117"/>
        <v>6</v>
      </c>
      <c r="L408" s="31">
        <f t="shared" si="118"/>
        <v>25</v>
      </c>
      <c r="M408" s="31">
        <f t="shared" si="119"/>
        <v>40</v>
      </c>
      <c r="N408" s="31">
        <f t="shared" si="120"/>
        <v>49</v>
      </c>
      <c r="O408" s="31">
        <f t="shared" si="121"/>
        <v>49</v>
      </c>
      <c r="P408" s="32" t="str">
        <f t="shared" si="122"/>
        <v/>
      </c>
      <c r="Q408" s="32" t="str">
        <f t="shared" si="123"/>
        <v>一级,优</v>
      </c>
      <c r="R408" s="33">
        <f t="shared" si="112"/>
        <v>85</v>
      </c>
      <c r="S408" s="33">
        <f t="shared" si="127"/>
        <v>31.2390045188037</v>
      </c>
      <c r="T408" s="33">
        <f t="shared" si="128"/>
        <v>53.7609954811963</v>
      </c>
      <c r="U408" s="34" t="b">
        <f t="shared" si="113"/>
        <v>0</v>
      </c>
      <c r="V408" s="33">
        <f t="shared" si="124"/>
        <v>71</v>
      </c>
      <c r="W408" s="34">
        <f t="shared" si="125"/>
        <v>0</v>
      </c>
      <c r="X408" s="34" t="b">
        <f t="shared" si="114"/>
        <v>0</v>
      </c>
      <c r="Y408" s="33">
        <f t="shared" si="126"/>
        <v>39.05</v>
      </c>
    </row>
    <row r="409" s="1" customFormat="1" spans="1:25">
      <c r="A409" s="14" t="s">
        <v>42</v>
      </c>
      <c r="B409" s="15" t="s">
        <v>448</v>
      </c>
      <c r="C409" s="16">
        <v>6</v>
      </c>
      <c r="D409" s="16">
        <v>19</v>
      </c>
      <c r="E409" s="16">
        <v>0.7</v>
      </c>
      <c r="F409" s="16">
        <v>64</v>
      </c>
      <c r="G409" s="16">
        <v>35</v>
      </c>
      <c r="H409" s="16">
        <v>39</v>
      </c>
      <c r="I409" s="31">
        <f t="shared" si="115"/>
        <v>2</v>
      </c>
      <c r="J409" s="31">
        <f t="shared" si="116"/>
        <v>10</v>
      </c>
      <c r="K409" s="31">
        <f t="shared" si="117"/>
        <v>7</v>
      </c>
      <c r="L409" s="31">
        <f t="shared" si="118"/>
        <v>20</v>
      </c>
      <c r="M409" s="31">
        <f t="shared" si="119"/>
        <v>35</v>
      </c>
      <c r="N409" s="31">
        <f t="shared" si="120"/>
        <v>55</v>
      </c>
      <c r="O409" s="31">
        <f t="shared" si="121"/>
        <v>55</v>
      </c>
      <c r="P409" s="32" t="str">
        <f t="shared" si="122"/>
        <v>PM2.5</v>
      </c>
      <c r="Q409" s="32" t="str">
        <f t="shared" si="123"/>
        <v>二级，良</v>
      </c>
      <c r="R409" s="33">
        <f t="shared" si="112"/>
        <v>111.428571428571</v>
      </c>
      <c r="S409" s="33">
        <f t="shared" si="127"/>
        <v>32.9890045188036</v>
      </c>
      <c r="T409" s="33">
        <f t="shared" si="128"/>
        <v>78.4395669097678</v>
      </c>
      <c r="U409" s="34" t="b">
        <f t="shared" si="113"/>
        <v>0</v>
      </c>
      <c r="V409" s="33">
        <f t="shared" si="124"/>
        <v>76</v>
      </c>
      <c r="W409" s="34">
        <f t="shared" si="125"/>
        <v>0</v>
      </c>
      <c r="X409" s="34" t="b">
        <f t="shared" si="114"/>
        <v>0</v>
      </c>
      <c r="Y409" s="33">
        <f t="shared" si="126"/>
        <v>41.8</v>
      </c>
    </row>
    <row r="410" s="1" customFormat="1" spans="1:25">
      <c r="A410" s="14" t="s">
        <v>42</v>
      </c>
      <c r="B410" s="15" t="s">
        <v>449</v>
      </c>
      <c r="C410" s="16">
        <v>6</v>
      </c>
      <c r="D410" s="16">
        <v>30</v>
      </c>
      <c r="E410" s="16">
        <v>0.7</v>
      </c>
      <c r="F410" s="16">
        <v>47</v>
      </c>
      <c r="G410" s="16">
        <v>48</v>
      </c>
      <c r="H410" s="16">
        <v>45</v>
      </c>
      <c r="I410" s="31">
        <f t="shared" si="115"/>
        <v>2</v>
      </c>
      <c r="J410" s="31">
        <f t="shared" si="116"/>
        <v>15</v>
      </c>
      <c r="K410" s="31">
        <f t="shared" si="117"/>
        <v>7</v>
      </c>
      <c r="L410" s="31">
        <f t="shared" si="118"/>
        <v>15</v>
      </c>
      <c r="M410" s="31">
        <f t="shared" si="119"/>
        <v>48</v>
      </c>
      <c r="N410" s="31">
        <f t="shared" si="120"/>
        <v>63</v>
      </c>
      <c r="O410" s="31">
        <f t="shared" si="121"/>
        <v>63</v>
      </c>
      <c r="P410" s="32" t="str">
        <f t="shared" si="122"/>
        <v>PM2.5</v>
      </c>
      <c r="Q410" s="32" t="str">
        <f t="shared" si="123"/>
        <v>二级，良</v>
      </c>
      <c r="R410" s="33">
        <f t="shared" si="112"/>
        <v>93.75</v>
      </c>
      <c r="S410" s="33">
        <f t="shared" si="127"/>
        <v>36.8260008558</v>
      </c>
      <c r="T410" s="33">
        <f t="shared" si="128"/>
        <v>56.9239991442</v>
      </c>
      <c r="U410" s="34" t="b">
        <f t="shared" si="113"/>
        <v>0</v>
      </c>
      <c r="V410" s="33">
        <f t="shared" si="124"/>
        <v>79</v>
      </c>
      <c r="W410" s="34">
        <f t="shared" si="125"/>
        <v>0</v>
      </c>
      <c r="X410" s="34" t="b">
        <f t="shared" si="114"/>
        <v>0</v>
      </c>
      <c r="Y410" s="33">
        <f t="shared" si="126"/>
        <v>43.45</v>
      </c>
    </row>
    <row r="411" s="1" customFormat="1" spans="1:25">
      <c r="A411" s="14" t="s">
        <v>42</v>
      </c>
      <c r="B411" s="15" t="s">
        <v>450</v>
      </c>
      <c r="C411" s="16">
        <v>6</v>
      </c>
      <c r="D411" s="16">
        <v>27</v>
      </c>
      <c r="E411" s="16">
        <v>0.7</v>
      </c>
      <c r="F411" s="16">
        <v>37</v>
      </c>
      <c r="G411" s="16">
        <v>54</v>
      </c>
      <c r="H411" s="16">
        <v>44</v>
      </c>
      <c r="I411" s="31">
        <f t="shared" si="115"/>
        <v>2</v>
      </c>
      <c r="J411" s="31">
        <f t="shared" si="116"/>
        <v>14</v>
      </c>
      <c r="K411" s="31">
        <f t="shared" si="117"/>
        <v>7</v>
      </c>
      <c r="L411" s="31">
        <f t="shared" si="118"/>
        <v>12</v>
      </c>
      <c r="M411" s="31">
        <f t="shared" si="119"/>
        <v>52</v>
      </c>
      <c r="N411" s="31">
        <f t="shared" si="120"/>
        <v>62</v>
      </c>
      <c r="O411" s="31">
        <f t="shared" si="121"/>
        <v>62</v>
      </c>
      <c r="P411" s="32" t="str">
        <f t="shared" si="122"/>
        <v>PM2.5</v>
      </c>
      <c r="Q411" s="32" t="str">
        <f t="shared" si="123"/>
        <v>二级，良</v>
      </c>
      <c r="R411" s="33">
        <f t="shared" si="112"/>
        <v>81.4814814814815</v>
      </c>
      <c r="S411" s="33">
        <f t="shared" si="127"/>
        <v>40.6062427912839</v>
      </c>
      <c r="T411" s="33">
        <f t="shared" si="128"/>
        <v>40.8752386901976</v>
      </c>
      <c r="U411" s="34" t="b">
        <f t="shared" si="113"/>
        <v>0</v>
      </c>
      <c r="V411" s="33">
        <f t="shared" si="124"/>
        <v>84.6666666666667</v>
      </c>
      <c r="W411" s="34">
        <f t="shared" si="125"/>
        <v>0</v>
      </c>
      <c r="X411" s="34" t="b">
        <f t="shared" si="114"/>
        <v>0</v>
      </c>
      <c r="Y411" s="33">
        <f t="shared" si="126"/>
        <v>46.5666666666667</v>
      </c>
    </row>
    <row r="412" s="1" customFormat="1" spans="1:25">
      <c r="A412" s="14" t="s">
        <v>42</v>
      </c>
      <c r="B412" s="15" t="s">
        <v>451</v>
      </c>
      <c r="C412" s="16">
        <v>6</v>
      </c>
      <c r="D412" s="16">
        <v>23</v>
      </c>
      <c r="E412" s="16">
        <v>0.8</v>
      </c>
      <c r="F412" s="16">
        <v>38</v>
      </c>
      <c r="G412" s="16">
        <v>36</v>
      </c>
      <c r="H412" s="16">
        <v>40</v>
      </c>
      <c r="I412" s="31">
        <f t="shared" si="115"/>
        <v>2</v>
      </c>
      <c r="J412" s="31">
        <f t="shared" si="116"/>
        <v>12</v>
      </c>
      <c r="K412" s="31">
        <f t="shared" si="117"/>
        <v>8</v>
      </c>
      <c r="L412" s="31">
        <f t="shared" si="118"/>
        <v>12</v>
      </c>
      <c r="M412" s="31">
        <f t="shared" si="119"/>
        <v>36</v>
      </c>
      <c r="N412" s="31">
        <f t="shared" si="120"/>
        <v>57</v>
      </c>
      <c r="O412" s="31">
        <f t="shared" si="121"/>
        <v>57</v>
      </c>
      <c r="P412" s="32" t="str">
        <f t="shared" si="122"/>
        <v>PM2.5</v>
      </c>
      <c r="Q412" s="32" t="str">
        <f t="shared" si="123"/>
        <v>二级，良</v>
      </c>
      <c r="R412" s="33">
        <f t="shared" si="112"/>
        <v>111.111111111111</v>
      </c>
      <c r="S412" s="33">
        <f t="shared" si="127"/>
        <v>42.3150654350658</v>
      </c>
      <c r="T412" s="33">
        <f t="shared" si="128"/>
        <v>68.7960456760453</v>
      </c>
      <c r="U412" s="34" t="b">
        <f t="shared" si="113"/>
        <v>0</v>
      </c>
      <c r="V412" s="33">
        <f t="shared" si="124"/>
        <v>89</v>
      </c>
      <c r="W412" s="34">
        <f t="shared" si="125"/>
        <v>0</v>
      </c>
      <c r="X412" s="34" t="b">
        <f t="shared" si="114"/>
        <v>0</v>
      </c>
      <c r="Y412" s="33">
        <f t="shared" si="126"/>
        <v>48.95</v>
      </c>
    </row>
    <row r="413" s="1" customFormat="1" spans="1:25">
      <c r="A413" s="14" t="s">
        <v>42</v>
      </c>
      <c r="B413" s="15" t="s">
        <v>452</v>
      </c>
      <c r="C413" s="16">
        <v>7</v>
      </c>
      <c r="D413" s="16">
        <v>20</v>
      </c>
      <c r="E413" s="16">
        <v>0.8</v>
      </c>
      <c r="F413" s="16">
        <v>38</v>
      </c>
      <c r="G413" s="16">
        <v>45</v>
      </c>
      <c r="H413" s="16">
        <v>40</v>
      </c>
      <c r="I413" s="31">
        <f t="shared" si="115"/>
        <v>3</v>
      </c>
      <c r="J413" s="31">
        <f t="shared" si="116"/>
        <v>10</v>
      </c>
      <c r="K413" s="31">
        <f t="shared" si="117"/>
        <v>8</v>
      </c>
      <c r="L413" s="31">
        <f t="shared" si="118"/>
        <v>12</v>
      </c>
      <c r="M413" s="31">
        <f t="shared" si="119"/>
        <v>45</v>
      </c>
      <c r="N413" s="31">
        <f t="shared" si="120"/>
        <v>57</v>
      </c>
      <c r="O413" s="31">
        <f t="shared" si="121"/>
        <v>57</v>
      </c>
      <c r="P413" s="32" t="str">
        <f t="shared" si="122"/>
        <v>PM2.5</v>
      </c>
      <c r="Q413" s="32" t="str">
        <f t="shared" si="123"/>
        <v>二级，良</v>
      </c>
      <c r="R413" s="33">
        <f t="shared" si="112"/>
        <v>88.8888888888889</v>
      </c>
      <c r="S413" s="33">
        <f t="shared" si="127"/>
        <v>46.4324807226939</v>
      </c>
      <c r="T413" s="33">
        <f t="shared" si="128"/>
        <v>42.456408166195</v>
      </c>
      <c r="U413" s="34" t="b">
        <f t="shared" si="113"/>
        <v>0</v>
      </c>
      <c r="V413" s="33">
        <f t="shared" si="124"/>
        <v>85.3333333333333</v>
      </c>
      <c r="W413" s="34">
        <f t="shared" si="125"/>
        <v>0</v>
      </c>
      <c r="X413" s="34" t="b">
        <f t="shared" si="114"/>
        <v>0</v>
      </c>
      <c r="Y413" s="33">
        <f t="shared" si="126"/>
        <v>46.9333333333333</v>
      </c>
    </row>
    <row r="414" s="1" customFormat="1" spans="1:25">
      <c r="A414" s="14" t="s">
        <v>42</v>
      </c>
      <c r="B414" s="15" t="s">
        <v>453</v>
      </c>
      <c r="C414" s="16">
        <v>7</v>
      </c>
      <c r="D414" s="16">
        <v>20</v>
      </c>
      <c r="E414" s="16">
        <v>0.8</v>
      </c>
      <c r="F414" s="16">
        <v>34</v>
      </c>
      <c r="G414" s="16">
        <v>50</v>
      </c>
      <c r="H414" s="16">
        <v>37</v>
      </c>
      <c r="I414" s="31">
        <f t="shared" si="115"/>
        <v>3</v>
      </c>
      <c r="J414" s="31">
        <f t="shared" si="116"/>
        <v>10</v>
      </c>
      <c r="K414" s="31">
        <f t="shared" si="117"/>
        <v>8</v>
      </c>
      <c r="L414" s="31">
        <f t="shared" si="118"/>
        <v>11</v>
      </c>
      <c r="M414" s="31">
        <f t="shared" si="119"/>
        <v>50</v>
      </c>
      <c r="N414" s="31">
        <f t="shared" si="120"/>
        <v>53</v>
      </c>
      <c r="O414" s="31">
        <f t="shared" si="121"/>
        <v>53</v>
      </c>
      <c r="P414" s="32" t="str">
        <f t="shared" si="122"/>
        <v>PM2.5</v>
      </c>
      <c r="Q414" s="32" t="str">
        <f t="shared" si="123"/>
        <v>二级，良</v>
      </c>
      <c r="R414" s="33">
        <f t="shared" si="112"/>
        <v>74</v>
      </c>
      <c r="S414" s="33">
        <f t="shared" si="127"/>
        <v>47.6383377425044</v>
      </c>
      <c r="T414" s="33">
        <f t="shared" si="128"/>
        <v>26.3616622574956</v>
      </c>
      <c r="U414" s="34" t="b">
        <f t="shared" si="113"/>
        <v>0</v>
      </c>
      <c r="V414" s="33">
        <f t="shared" si="124"/>
        <v>86</v>
      </c>
      <c r="W414" s="34">
        <f t="shared" si="125"/>
        <v>0</v>
      </c>
      <c r="X414" s="34" t="b">
        <f t="shared" si="114"/>
        <v>0</v>
      </c>
      <c r="Y414" s="33">
        <f t="shared" si="126"/>
        <v>47.3</v>
      </c>
    </row>
    <row r="415" s="1" customFormat="1" spans="1:25">
      <c r="A415" s="14" t="s">
        <v>42</v>
      </c>
      <c r="B415" s="15" t="s">
        <v>454</v>
      </c>
      <c r="C415" s="16">
        <v>7</v>
      </c>
      <c r="D415" s="16">
        <v>18</v>
      </c>
      <c r="E415" s="16">
        <v>0.8</v>
      </c>
      <c r="F415" s="16">
        <v>31</v>
      </c>
      <c r="G415" s="16">
        <v>39</v>
      </c>
      <c r="H415" s="16">
        <v>34</v>
      </c>
      <c r="I415" s="31">
        <f t="shared" si="115"/>
        <v>3</v>
      </c>
      <c r="J415" s="31">
        <f t="shared" si="116"/>
        <v>9</v>
      </c>
      <c r="K415" s="31">
        <f t="shared" si="117"/>
        <v>8</v>
      </c>
      <c r="L415" s="31">
        <f t="shared" si="118"/>
        <v>10</v>
      </c>
      <c r="M415" s="31">
        <f t="shared" si="119"/>
        <v>39</v>
      </c>
      <c r="N415" s="31">
        <f t="shared" si="120"/>
        <v>49</v>
      </c>
      <c r="O415" s="31">
        <f t="shared" si="121"/>
        <v>49</v>
      </c>
      <c r="P415" s="32" t="str">
        <f t="shared" si="122"/>
        <v/>
      </c>
      <c r="Q415" s="32" t="str">
        <f t="shared" si="123"/>
        <v>一级,优</v>
      </c>
      <c r="R415" s="33">
        <f t="shared" si="112"/>
        <v>87.1794871794872</v>
      </c>
      <c r="S415" s="33">
        <f t="shared" si="127"/>
        <v>46.7216710758377</v>
      </c>
      <c r="T415" s="33">
        <f t="shared" si="128"/>
        <v>40.4578161036494</v>
      </c>
      <c r="U415" s="34" t="b">
        <f t="shared" si="113"/>
        <v>0</v>
      </c>
      <c r="V415" s="33">
        <f t="shared" si="124"/>
        <v>89.3333333333333</v>
      </c>
      <c r="W415" s="34">
        <f t="shared" si="125"/>
        <v>0</v>
      </c>
      <c r="X415" s="34" t="b">
        <f t="shared" si="114"/>
        <v>0</v>
      </c>
      <c r="Y415" s="33">
        <f t="shared" si="126"/>
        <v>49.1333333333333</v>
      </c>
    </row>
    <row r="416" s="1" customFormat="1" spans="1:25">
      <c r="A416" s="14" t="s">
        <v>42</v>
      </c>
      <c r="B416" s="15" t="s">
        <v>455</v>
      </c>
      <c r="C416" s="16">
        <v>7</v>
      </c>
      <c r="D416" s="16">
        <v>16</v>
      </c>
      <c r="E416" s="16">
        <v>0.8</v>
      </c>
      <c r="F416" s="16">
        <v>33</v>
      </c>
      <c r="G416" s="16">
        <v>30</v>
      </c>
      <c r="H416" s="16">
        <v>34</v>
      </c>
      <c r="I416" s="31">
        <f t="shared" si="115"/>
        <v>3</v>
      </c>
      <c r="J416" s="31">
        <f t="shared" si="116"/>
        <v>8</v>
      </c>
      <c r="K416" s="31">
        <f t="shared" si="117"/>
        <v>8</v>
      </c>
      <c r="L416" s="31">
        <f t="shared" si="118"/>
        <v>11</v>
      </c>
      <c r="M416" s="31">
        <f t="shared" si="119"/>
        <v>30</v>
      </c>
      <c r="N416" s="31">
        <f t="shared" si="120"/>
        <v>49</v>
      </c>
      <c r="O416" s="31">
        <f t="shared" si="121"/>
        <v>49</v>
      </c>
      <c r="P416" s="32" t="str">
        <f t="shared" si="122"/>
        <v/>
      </c>
      <c r="Q416" s="32" t="str">
        <f t="shared" si="123"/>
        <v>一级,优</v>
      </c>
      <c r="R416" s="33">
        <f t="shared" si="112"/>
        <v>113.333333333333</v>
      </c>
      <c r="S416" s="33">
        <f t="shared" si="127"/>
        <v>44.7009140550807</v>
      </c>
      <c r="T416" s="33">
        <f t="shared" si="128"/>
        <v>68.6324192782526</v>
      </c>
      <c r="U416" s="34" t="b">
        <f t="shared" si="113"/>
        <v>0</v>
      </c>
      <c r="V416" s="33">
        <f t="shared" si="124"/>
        <v>90.6666666666667</v>
      </c>
      <c r="W416" s="34">
        <f t="shared" si="125"/>
        <v>0</v>
      </c>
      <c r="X416" s="34" t="b">
        <f t="shared" si="114"/>
        <v>0</v>
      </c>
      <c r="Y416" s="33">
        <f t="shared" si="126"/>
        <v>49.8666666666667</v>
      </c>
    </row>
    <row r="417" s="1" customFormat="1" spans="1:25">
      <c r="A417" s="14" t="s">
        <v>42</v>
      </c>
      <c r="B417" s="15" t="s">
        <v>456</v>
      </c>
      <c r="C417" s="16">
        <v>7</v>
      </c>
      <c r="D417" s="16">
        <v>15</v>
      </c>
      <c r="E417" s="16">
        <v>0.8</v>
      </c>
      <c r="F417" s="16">
        <v>36</v>
      </c>
      <c r="G417" s="16">
        <v>26</v>
      </c>
      <c r="H417" s="16">
        <v>35</v>
      </c>
      <c r="I417" s="31">
        <f t="shared" si="115"/>
        <v>3</v>
      </c>
      <c r="J417" s="31">
        <f t="shared" si="116"/>
        <v>8</v>
      </c>
      <c r="K417" s="31">
        <f t="shared" si="117"/>
        <v>8</v>
      </c>
      <c r="L417" s="31">
        <f t="shared" si="118"/>
        <v>12</v>
      </c>
      <c r="M417" s="31">
        <f t="shared" si="119"/>
        <v>26</v>
      </c>
      <c r="N417" s="31">
        <f t="shared" si="120"/>
        <v>50</v>
      </c>
      <c r="O417" s="31">
        <f t="shared" si="121"/>
        <v>50</v>
      </c>
      <c r="P417" s="32" t="str">
        <f t="shared" si="122"/>
        <v/>
      </c>
      <c r="Q417" s="32" t="str">
        <f t="shared" si="123"/>
        <v>一级,优</v>
      </c>
      <c r="R417" s="33">
        <f t="shared" si="112"/>
        <v>134.615384615385</v>
      </c>
      <c r="S417" s="33">
        <f t="shared" si="127"/>
        <v>46.3328584995252</v>
      </c>
      <c r="T417" s="33">
        <f t="shared" si="128"/>
        <v>88.2825261158594</v>
      </c>
      <c r="U417" s="34" t="b">
        <f t="shared" si="113"/>
        <v>0</v>
      </c>
      <c r="V417" s="33">
        <f t="shared" si="124"/>
        <v>84.6666666666667</v>
      </c>
      <c r="W417" s="34">
        <f t="shared" si="125"/>
        <v>0</v>
      </c>
      <c r="X417" s="34" t="b">
        <f t="shared" si="114"/>
        <v>0</v>
      </c>
      <c r="Y417" s="33">
        <f t="shared" si="126"/>
        <v>46.5666666666667</v>
      </c>
    </row>
    <row r="418" s="1" customFormat="1" spans="1:25">
      <c r="A418" s="14" t="s">
        <v>42</v>
      </c>
      <c r="B418" s="15" t="s">
        <v>457</v>
      </c>
      <c r="C418" s="16">
        <v>7</v>
      </c>
      <c r="D418" s="16">
        <v>12</v>
      </c>
      <c r="E418" s="16">
        <v>0.9</v>
      </c>
      <c r="F418" s="16">
        <v>46</v>
      </c>
      <c r="G418" s="16">
        <v>31</v>
      </c>
      <c r="H418" s="16">
        <v>40</v>
      </c>
      <c r="I418" s="31">
        <f t="shared" si="115"/>
        <v>3</v>
      </c>
      <c r="J418" s="31">
        <f t="shared" si="116"/>
        <v>6</v>
      </c>
      <c r="K418" s="31">
        <f t="shared" si="117"/>
        <v>9</v>
      </c>
      <c r="L418" s="31">
        <f t="shared" si="118"/>
        <v>15</v>
      </c>
      <c r="M418" s="31">
        <f t="shared" si="119"/>
        <v>31</v>
      </c>
      <c r="N418" s="31">
        <f t="shared" si="120"/>
        <v>57</v>
      </c>
      <c r="O418" s="31">
        <f t="shared" si="121"/>
        <v>57</v>
      </c>
      <c r="P418" s="32" t="str">
        <f t="shared" si="122"/>
        <v>PM2.5</v>
      </c>
      <c r="Q418" s="32" t="str">
        <f t="shared" si="123"/>
        <v>二级，良</v>
      </c>
      <c r="R418" s="33">
        <f t="shared" si="112"/>
        <v>129.032258064516</v>
      </c>
      <c r="S418" s="33">
        <f t="shared" si="127"/>
        <v>50.7606837606838</v>
      </c>
      <c r="T418" s="33">
        <f t="shared" si="128"/>
        <v>78.2715743038324</v>
      </c>
      <c r="U418" s="34" t="b">
        <f t="shared" si="113"/>
        <v>0</v>
      </c>
      <c r="V418" s="33">
        <f t="shared" si="124"/>
        <v>75.3333333333333</v>
      </c>
      <c r="W418" s="34">
        <f t="shared" si="125"/>
        <v>0</v>
      </c>
      <c r="X418" s="34" t="b">
        <f t="shared" si="114"/>
        <v>0</v>
      </c>
      <c r="Y418" s="33">
        <f t="shared" si="126"/>
        <v>41.4333333333333</v>
      </c>
    </row>
    <row r="419" s="1" customFormat="1" spans="1:25">
      <c r="A419" s="14" t="s">
        <v>42</v>
      </c>
      <c r="B419" s="15" t="s">
        <v>458</v>
      </c>
      <c r="C419" s="16">
        <v>9</v>
      </c>
      <c r="D419" s="16">
        <v>12</v>
      </c>
      <c r="E419" s="16">
        <v>0.9</v>
      </c>
      <c r="F419" s="16">
        <v>53</v>
      </c>
      <c r="G419" s="16">
        <v>24</v>
      </c>
      <c r="H419" s="16">
        <v>35</v>
      </c>
      <c r="I419" s="31">
        <f t="shared" si="115"/>
        <v>3</v>
      </c>
      <c r="J419" s="31">
        <f t="shared" si="116"/>
        <v>6</v>
      </c>
      <c r="K419" s="31">
        <f t="shared" si="117"/>
        <v>9</v>
      </c>
      <c r="L419" s="31">
        <f t="shared" si="118"/>
        <v>17</v>
      </c>
      <c r="M419" s="31">
        <f t="shared" si="119"/>
        <v>24</v>
      </c>
      <c r="N419" s="31">
        <f t="shared" si="120"/>
        <v>50</v>
      </c>
      <c r="O419" s="31">
        <f t="shared" si="121"/>
        <v>50</v>
      </c>
      <c r="P419" s="32" t="str">
        <f t="shared" si="122"/>
        <v/>
      </c>
      <c r="Q419" s="32" t="str">
        <f t="shared" si="123"/>
        <v>一级,优</v>
      </c>
      <c r="R419" s="33">
        <f t="shared" si="112"/>
        <v>145.833333333333</v>
      </c>
      <c r="S419" s="33">
        <f t="shared" si="127"/>
        <v>52.2541126734675</v>
      </c>
      <c r="T419" s="33">
        <f t="shared" si="128"/>
        <v>93.5792206598658</v>
      </c>
      <c r="U419" s="34" t="b">
        <f t="shared" si="113"/>
        <v>0</v>
      </c>
      <c r="V419" s="33">
        <f t="shared" si="124"/>
        <v>73.6666666666667</v>
      </c>
      <c r="W419" s="34">
        <f t="shared" si="125"/>
        <v>0</v>
      </c>
      <c r="X419" s="34" t="b">
        <f t="shared" si="114"/>
        <v>0</v>
      </c>
      <c r="Y419" s="33">
        <f t="shared" si="126"/>
        <v>40.5166666666667</v>
      </c>
    </row>
    <row r="420" s="1" customFormat="1" spans="1:25">
      <c r="A420" s="14" t="s">
        <v>42</v>
      </c>
      <c r="B420" s="15" t="s">
        <v>459</v>
      </c>
      <c r="C420" s="16">
        <v>9</v>
      </c>
      <c r="D420" s="16">
        <v>16</v>
      </c>
      <c r="E420" s="16">
        <v>0.9</v>
      </c>
      <c r="F420" s="16">
        <v>54</v>
      </c>
      <c r="G420" s="16">
        <v>22</v>
      </c>
      <c r="H420" s="16">
        <v>34</v>
      </c>
      <c r="I420" s="31">
        <f t="shared" si="115"/>
        <v>3</v>
      </c>
      <c r="J420" s="31">
        <f t="shared" si="116"/>
        <v>8</v>
      </c>
      <c r="K420" s="31">
        <f t="shared" si="117"/>
        <v>9</v>
      </c>
      <c r="L420" s="31">
        <f t="shared" si="118"/>
        <v>17</v>
      </c>
      <c r="M420" s="31">
        <f t="shared" si="119"/>
        <v>22</v>
      </c>
      <c r="N420" s="31">
        <f t="shared" si="120"/>
        <v>49</v>
      </c>
      <c r="O420" s="31">
        <f t="shared" si="121"/>
        <v>49</v>
      </c>
      <c r="P420" s="32" t="str">
        <f t="shared" si="122"/>
        <v/>
      </c>
      <c r="Q420" s="32" t="str">
        <f t="shared" si="123"/>
        <v>一级,优</v>
      </c>
      <c r="R420" s="33">
        <f t="shared" si="112"/>
        <v>154.545454545455</v>
      </c>
      <c r="S420" s="33">
        <f t="shared" si="127"/>
        <v>56.9994830438379</v>
      </c>
      <c r="T420" s="33">
        <f t="shared" si="128"/>
        <v>97.5459715016167</v>
      </c>
      <c r="U420" s="34" t="b">
        <f t="shared" si="113"/>
        <v>0</v>
      </c>
      <c r="V420" s="33">
        <f t="shared" si="124"/>
        <v>66.6666666666667</v>
      </c>
      <c r="W420" s="34">
        <f t="shared" si="125"/>
        <v>0</v>
      </c>
      <c r="X420" s="34" t="b">
        <f t="shared" si="114"/>
        <v>0</v>
      </c>
      <c r="Y420" s="33">
        <f t="shared" si="126"/>
        <v>36.6666666666667</v>
      </c>
    </row>
    <row r="421" s="1" customFormat="1" spans="1:25">
      <c r="A421" s="14" t="s">
        <v>42</v>
      </c>
      <c r="B421" s="15" t="s">
        <v>460</v>
      </c>
      <c r="C421" s="16">
        <v>9</v>
      </c>
      <c r="D421" s="16">
        <v>18</v>
      </c>
      <c r="E421" s="16">
        <v>0.9</v>
      </c>
      <c r="F421" s="16">
        <v>52</v>
      </c>
      <c r="G421" s="16">
        <v>22</v>
      </c>
      <c r="H421" s="16">
        <v>25</v>
      </c>
      <c r="I421" s="31">
        <f t="shared" si="115"/>
        <v>3</v>
      </c>
      <c r="J421" s="31">
        <f t="shared" si="116"/>
        <v>9</v>
      </c>
      <c r="K421" s="31">
        <f t="shared" si="117"/>
        <v>9</v>
      </c>
      <c r="L421" s="31">
        <f t="shared" si="118"/>
        <v>17</v>
      </c>
      <c r="M421" s="31">
        <f t="shared" si="119"/>
        <v>22</v>
      </c>
      <c r="N421" s="31">
        <f t="shared" si="120"/>
        <v>36</v>
      </c>
      <c r="O421" s="31">
        <f t="shared" si="121"/>
        <v>36</v>
      </c>
      <c r="P421" s="32" t="str">
        <f t="shared" si="122"/>
        <v/>
      </c>
      <c r="Q421" s="32" t="str">
        <f t="shared" si="123"/>
        <v>一级,优</v>
      </c>
      <c r="R421" s="33">
        <f t="shared" si="112"/>
        <v>113.636363636364</v>
      </c>
      <c r="S421" s="33">
        <f t="shared" si="127"/>
        <v>63.7116042559591</v>
      </c>
      <c r="T421" s="33">
        <f t="shared" si="128"/>
        <v>49.9247593804046</v>
      </c>
      <c r="U421" s="34" t="b">
        <f t="shared" si="113"/>
        <v>0</v>
      </c>
      <c r="V421" s="33">
        <f t="shared" si="124"/>
        <v>57.3333333333333</v>
      </c>
      <c r="W421" s="34">
        <f t="shared" si="125"/>
        <v>0</v>
      </c>
      <c r="X421" s="34" t="b">
        <f t="shared" si="114"/>
        <v>0</v>
      </c>
      <c r="Y421" s="33">
        <f t="shared" si="126"/>
        <v>31.5333333333333</v>
      </c>
    </row>
    <row r="422" s="1" customFormat="1" spans="1:25">
      <c r="A422" s="14" t="s">
        <v>42</v>
      </c>
      <c r="B422" s="15" t="s">
        <v>461</v>
      </c>
      <c r="C422" s="16">
        <v>8</v>
      </c>
      <c r="D422" s="16">
        <v>15</v>
      </c>
      <c r="E422" s="16">
        <v>0.8</v>
      </c>
      <c r="F422" s="16">
        <v>56</v>
      </c>
      <c r="G422" s="16">
        <v>19</v>
      </c>
      <c r="H422" s="16">
        <v>26</v>
      </c>
      <c r="I422" s="22">
        <f t="shared" si="115"/>
        <v>3</v>
      </c>
      <c r="J422" s="22">
        <f t="shared" si="116"/>
        <v>8</v>
      </c>
      <c r="K422" s="22">
        <f t="shared" si="117"/>
        <v>8</v>
      </c>
      <c r="L422" s="22">
        <f t="shared" si="118"/>
        <v>18</v>
      </c>
      <c r="M422" s="22">
        <f t="shared" si="119"/>
        <v>19</v>
      </c>
      <c r="N422" s="22">
        <f t="shared" si="120"/>
        <v>38</v>
      </c>
      <c r="O422" s="22">
        <f t="shared" si="121"/>
        <v>38</v>
      </c>
      <c r="P422" s="23" t="str">
        <f t="shared" si="122"/>
        <v/>
      </c>
      <c r="Q422" s="23" t="str">
        <f t="shared" si="123"/>
        <v>一级,优</v>
      </c>
      <c r="R422" s="28">
        <f t="shared" si="112"/>
        <v>136.842105263158</v>
      </c>
      <c r="S422" s="28">
        <f t="shared" si="127"/>
        <v>65.9163439606988</v>
      </c>
      <c r="T422" s="28">
        <f t="shared" si="128"/>
        <v>70.9257613024591</v>
      </c>
      <c r="U422" s="29" t="b">
        <f t="shared" si="113"/>
        <v>0</v>
      </c>
      <c r="V422" s="28">
        <f t="shared" si="124"/>
        <v>51.6666666666667</v>
      </c>
      <c r="W422" s="29">
        <f t="shared" si="125"/>
        <v>0</v>
      </c>
      <c r="X422" s="29" t="b">
        <f t="shared" si="114"/>
        <v>0</v>
      </c>
      <c r="Y422" s="28">
        <f t="shared" si="126"/>
        <v>28.4166666666667</v>
      </c>
    </row>
    <row r="423" s="1" customFormat="1" spans="1:25">
      <c r="A423" s="14" t="s">
        <v>42</v>
      </c>
      <c r="B423" s="15" t="s">
        <v>462</v>
      </c>
      <c r="C423" s="16">
        <v>8</v>
      </c>
      <c r="D423" s="16">
        <v>17</v>
      </c>
      <c r="E423" s="16">
        <v>0.8</v>
      </c>
      <c r="F423" s="16">
        <v>56</v>
      </c>
      <c r="G423" s="16">
        <v>26</v>
      </c>
      <c r="H423" s="16">
        <v>27</v>
      </c>
      <c r="I423" s="22">
        <f t="shared" si="115"/>
        <v>3</v>
      </c>
      <c r="J423" s="22">
        <f t="shared" si="116"/>
        <v>9</v>
      </c>
      <c r="K423" s="22">
        <f t="shared" si="117"/>
        <v>8</v>
      </c>
      <c r="L423" s="22">
        <f t="shared" si="118"/>
        <v>18</v>
      </c>
      <c r="M423" s="22">
        <f t="shared" si="119"/>
        <v>26</v>
      </c>
      <c r="N423" s="22">
        <f t="shared" si="120"/>
        <v>39</v>
      </c>
      <c r="O423" s="22">
        <f t="shared" si="121"/>
        <v>39</v>
      </c>
      <c r="P423" s="23" t="str">
        <f t="shared" si="122"/>
        <v/>
      </c>
      <c r="Q423" s="23" t="str">
        <f t="shared" si="123"/>
        <v>一级,优</v>
      </c>
      <c r="R423" s="28">
        <f t="shared" si="112"/>
        <v>103.846153846154</v>
      </c>
      <c r="S423" s="28">
        <f t="shared" si="127"/>
        <v>67.8754082881842</v>
      </c>
      <c r="T423" s="28">
        <f t="shared" si="128"/>
        <v>35.9707455579697</v>
      </c>
      <c r="U423" s="29" t="b">
        <f t="shared" si="113"/>
        <v>0</v>
      </c>
      <c r="V423" s="28">
        <f t="shared" si="124"/>
        <v>48</v>
      </c>
      <c r="W423" s="29">
        <f t="shared" si="125"/>
        <v>0</v>
      </c>
      <c r="X423" s="29" t="b">
        <f t="shared" si="114"/>
        <v>0</v>
      </c>
      <c r="Y423" s="28">
        <f t="shared" si="126"/>
        <v>26.4</v>
      </c>
    </row>
    <row r="424" s="1" customFormat="1" spans="1:25">
      <c r="A424" s="14" t="s">
        <v>42</v>
      </c>
      <c r="B424" s="15" t="s">
        <v>463</v>
      </c>
      <c r="C424" s="16">
        <v>7</v>
      </c>
      <c r="D424" s="16">
        <v>12</v>
      </c>
      <c r="E424" s="16">
        <v>0.8</v>
      </c>
      <c r="F424" s="16">
        <v>68</v>
      </c>
      <c r="G424" s="16">
        <v>20</v>
      </c>
      <c r="H424" s="16">
        <v>23</v>
      </c>
      <c r="I424" s="22">
        <f t="shared" si="115"/>
        <v>3</v>
      </c>
      <c r="J424" s="22">
        <f t="shared" si="116"/>
        <v>6</v>
      </c>
      <c r="K424" s="22">
        <f t="shared" si="117"/>
        <v>8</v>
      </c>
      <c r="L424" s="22">
        <f t="shared" si="118"/>
        <v>22</v>
      </c>
      <c r="M424" s="22">
        <f t="shared" si="119"/>
        <v>20</v>
      </c>
      <c r="N424" s="22">
        <f t="shared" si="120"/>
        <v>33</v>
      </c>
      <c r="O424" s="22">
        <f t="shared" si="121"/>
        <v>33</v>
      </c>
      <c r="P424" s="23" t="str">
        <f t="shared" si="122"/>
        <v/>
      </c>
      <c r="Q424" s="23" t="str">
        <f t="shared" si="123"/>
        <v>一级,优</v>
      </c>
      <c r="R424" s="28">
        <f t="shared" si="112"/>
        <v>115</v>
      </c>
      <c r="S424" s="28">
        <f t="shared" si="127"/>
        <v>65.3113057240816</v>
      </c>
      <c r="T424" s="28">
        <f t="shared" si="128"/>
        <v>49.6886942759184</v>
      </c>
      <c r="U424" s="29" t="b">
        <f t="shared" si="113"/>
        <v>0</v>
      </c>
      <c r="V424" s="28">
        <f t="shared" si="124"/>
        <v>48</v>
      </c>
      <c r="W424" s="29">
        <f t="shared" si="125"/>
        <v>0</v>
      </c>
      <c r="X424" s="29" t="b">
        <f t="shared" si="114"/>
        <v>0</v>
      </c>
      <c r="Y424" s="28">
        <f t="shared" si="126"/>
        <v>26.4</v>
      </c>
    </row>
    <row r="425" s="1" customFormat="1" spans="1:25">
      <c r="A425" s="14" t="s">
        <v>42</v>
      </c>
      <c r="B425" s="15" t="s">
        <v>464</v>
      </c>
      <c r="C425" s="16">
        <v>7</v>
      </c>
      <c r="D425" s="16">
        <v>9</v>
      </c>
      <c r="E425" s="16">
        <v>0.7</v>
      </c>
      <c r="F425" s="16">
        <v>72</v>
      </c>
      <c r="G425" s="16">
        <v>22</v>
      </c>
      <c r="H425" s="16">
        <v>22</v>
      </c>
      <c r="I425" s="22">
        <f t="shared" si="115"/>
        <v>3</v>
      </c>
      <c r="J425" s="22">
        <f t="shared" si="116"/>
        <v>5</v>
      </c>
      <c r="K425" s="22">
        <f t="shared" si="117"/>
        <v>7</v>
      </c>
      <c r="L425" s="22">
        <f t="shared" si="118"/>
        <v>23</v>
      </c>
      <c r="M425" s="22">
        <f t="shared" si="119"/>
        <v>22</v>
      </c>
      <c r="N425" s="22">
        <f t="shared" si="120"/>
        <v>32</v>
      </c>
      <c r="O425" s="22">
        <f t="shared" si="121"/>
        <v>32</v>
      </c>
      <c r="P425" s="23" t="str">
        <f t="shared" si="122"/>
        <v/>
      </c>
      <c r="Q425" s="23" t="str">
        <f t="shared" si="123"/>
        <v>一级,优</v>
      </c>
      <c r="R425" s="28">
        <f t="shared" si="112"/>
        <v>100</v>
      </c>
      <c r="S425" s="28">
        <f t="shared" si="127"/>
        <v>64.1419508853719</v>
      </c>
      <c r="T425" s="28">
        <f t="shared" si="128"/>
        <v>35.8580491146281</v>
      </c>
      <c r="U425" s="29" t="b">
        <f t="shared" si="113"/>
        <v>0</v>
      </c>
      <c r="V425" s="28">
        <f t="shared" si="124"/>
        <v>44.3333333333333</v>
      </c>
      <c r="W425" s="29">
        <f t="shared" si="125"/>
        <v>0</v>
      </c>
      <c r="X425" s="29" t="b">
        <f t="shared" si="114"/>
        <v>0</v>
      </c>
      <c r="Y425" s="28">
        <f t="shared" si="126"/>
        <v>24.3833333333333</v>
      </c>
    </row>
    <row r="426" s="1" customFormat="1" spans="1:25">
      <c r="A426" s="14" t="s">
        <v>42</v>
      </c>
      <c r="B426" s="15" t="s">
        <v>465</v>
      </c>
      <c r="C426" s="16">
        <v>7</v>
      </c>
      <c r="D426" s="16">
        <v>7</v>
      </c>
      <c r="E426" s="16">
        <v>0.7</v>
      </c>
      <c r="F426" s="16">
        <v>81</v>
      </c>
      <c r="G426" s="16">
        <v>16</v>
      </c>
      <c r="H426" s="16">
        <v>15</v>
      </c>
      <c r="I426" s="22">
        <f t="shared" si="115"/>
        <v>3</v>
      </c>
      <c r="J426" s="22">
        <f t="shared" si="116"/>
        <v>4</v>
      </c>
      <c r="K426" s="22">
        <f t="shared" si="117"/>
        <v>7</v>
      </c>
      <c r="L426" s="22">
        <f t="shared" si="118"/>
        <v>26</v>
      </c>
      <c r="M426" s="22">
        <f t="shared" si="119"/>
        <v>16</v>
      </c>
      <c r="N426" s="22">
        <f t="shared" si="120"/>
        <v>22</v>
      </c>
      <c r="O426" s="22">
        <f t="shared" si="121"/>
        <v>26</v>
      </c>
      <c r="P426" s="23" t="str">
        <f t="shared" si="122"/>
        <v/>
      </c>
      <c r="Q426" s="23" t="str">
        <f t="shared" si="123"/>
        <v>一级,优</v>
      </c>
      <c r="R426" s="28">
        <f t="shared" si="112"/>
        <v>93.75</v>
      </c>
      <c r="S426" s="28">
        <f t="shared" si="127"/>
        <v>60.3225064409275</v>
      </c>
      <c r="T426" s="28">
        <f t="shared" si="128"/>
        <v>33.4274935590725</v>
      </c>
      <c r="U426" s="29" t="b">
        <f t="shared" si="113"/>
        <v>0</v>
      </c>
      <c r="V426" s="28">
        <f t="shared" si="124"/>
        <v>43.6666666666667</v>
      </c>
      <c r="W426" s="29">
        <f t="shared" si="125"/>
        <v>0</v>
      </c>
      <c r="X426" s="29" t="b">
        <f t="shared" si="114"/>
        <v>0</v>
      </c>
      <c r="Y426" s="28">
        <f t="shared" si="126"/>
        <v>24.0166666666667</v>
      </c>
    </row>
    <row r="427" s="1" customFormat="1" spans="1:25">
      <c r="A427" s="14" t="s">
        <v>42</v>
      </c>
      <c r="B427" s="15" t="s">
        <v>466</v>
      </c>
      <c r="C427" s="17">
        <v>7</v>
      </c>
      <c r="D427" s="16">
        <v>8</v>
      </c>
      <c r="E427" s="16">
        <v>0.6</v>
      </c>
      <c r="F427" s="16">
        <v>85</v>
      </c>
      <c r="G427" s="16">
        <v>15</v>
      </c>
      <c r="H427" s="16">
        <v>14</v>
      </c>
      <c r="I427" s="22">
        <f t="shared" si="115"/>
        <v>3</v>
      </c>
      <c r="J427" s="22">
        <f t="shared" si="116"/>
        <v>4</v>
      </c>
      <c r="K427" s="22">
        <f t="shared" si="117"/>
        <v>6</v>
      </c>
      <c r="L427" s="22">
        <f t="shared" si="118"/>
        <v>27</v>
      </c>
      <c r="M427" s="22">
        <f t="shared" si="119"/>
        <v>15</v>
      </c>
      <c r="N427" s="22">
        <f t="shared" si="120"/>
        <v>20</v>
      </c>
      <c r="O427" s="22">
        <f t="shared" si="121"/>
        <v>27</v>
      </c>
      <c r="P427" s="23" t="str">
        <f t="shared" si="122"/>
        <v/>
      </c>
      <c r="Q427" s="23" t="str">
        <f t="shared" si="123"/>
        <v>一级,优</v>
      </c>
      <c r="R427" s="28">
        <f t="shared" si="112"/>
        <v>93.3333333333333</v>
      </c>
      <c r="S427" s="28">
        <f t="shared" si="127"/>
        <v>55.2562185621396</v>
      </c>
      <c r="T427" s="28">
        <f t="shared" si="128"/>
        <v>38.0771147711937</v>
      </c>
      <c r="U427" s="29" t="b">
        <f t="shared" si="113"/>
        <v>0</v>
      </c>
      <c r="V427" s="28">
        <f t="shared" si="124"/>
        <v>41.6666666666667</v>
      </c>
      <c r="W427" s="29">
        <f t="shared" si="125"/>
        <v>0</v>
      </c>
      <c r="X427" s="29" t="b">
        <f t="shared" si="114"/>
        <v>0</v>
      </c>
      <c r="Y427" s="28">
        <f t="shared" si="126"/>
        <v>22.9166666666667</v>
      </c>
    </row>
    <row r="428" s="1" customFormat="1" spans="1:25">
      <c r="A428" s="14" t="s">
        <v>42</v>
      </c>
      <c r="B428" s="15" t="s">
        <v>467</v>
      </c>
      <c r="C428" s="16">
        <v>7</v>
      </c>
      <c r="D428" s="17">
        <v>8</v>
      </c>
      <c r="E428" s="16">
        <v>0.6</v>
      </c>
      <c r="F428" s="16">
        <v>80</v>
      </c>
      <c r="G428" s="16">
        <v>17</v>
      </c>
      <c r="H428" s="16">
        <v>17</v>
      </c>
      <c r="I428" s="22">
        <f t="shared" si="115"/>
        <v>3</v>
      </c>
      <c r="J428" s="22">
        <f t="shared" si="116"/>
        <v>4</v>
      </c>
      <c r="K428" s="22">
        <f t="shared" si="117"/>
        <v>6</v>
      </c>
      <c r="L428" s="22">
        <f t="shared" si="118"/>
        <v>25</v>
      </c>
      <c r="M428" s="22">
        <f t="shared" si="119"/>
        <v>17</v>
      </c>
      <c r="N428" s="22">
        <f t="shared" si="120"/>
        <v>25</v>
      </c>
      <c r="O428" s="22">
        <f t="shared" si="121"/>
        <v>25</v>
      </c>
      <c r="P428" s="23" t="str">
        <f t="shared" si="122"/>
        <v/>
      </c>
      <c r="Q428" s="23" t="str">
        <f t="shared" si="123"/>
        <v>一级,优</v>
      </c>
      <c r="R428" s="28">
        <f t="shared" si="112"/>
        <v>100</v>
      </c>
      <c r="S428" s="28">
        <f t="shared" si="127"/>
        <v>53.5642993702204</v>
      </c>
      <c r="T428" s="28">
        <f t="shared" si="128"/>
        <v>46.4357006297796</v>
      </c>
      <c r="U428" s="29" t="b">
        <f t="shared" si="113"/>
        <v>0</v>
      </c>
      <c r="V428" s="28">
        <f t="shared" si="124"/>
        <v>39.3333333333333</v>
      </c>
      <c r="W428" s="29">
        <f t="shared" si="125"/>
        <v>0</v>
      </c>
      <c r="X428" s="29" t="b">
        <f t="shared" si="114"/>
        <v>0</v>
      </c>
      <c r="Y428" s="28">
        <f t="shared" si="126"/>
        <v>21.6333333333333</v>
      </c>
    </row>
    <row r="429" s="1" customFormat="1" spans="1:25">
      <c r="A429" s="14" t="s">
        <v>42</v>
      </c>
      <c r="B429" s="15" t="s">
        <v>468</v>
      </c>
      <c r="C429" s="16">
        <v>7</v>
      </c>
      <c r="D429" s="17">
        <v>16</v>
      </c>
      <c r="E429" s="16">
        <v>0.8</v>
      </c>
      <c r="F429" s="16">
        <v>76</v>
      </c>
      <c r="G429" s="16">
        <v>29</v>
      </c>
      <c r="H429" s="16">
        <v>20</v>
      </c>
      <c r="I429" s="22">
        <f t="shared" si="115"/>
        <v>3</v>
      </c>
      <c r="J429" s="22">
        <f t="shared" si="116"/>
        <v>8</v>
      </c>
      <c r="K429" s="22">
        <f t="shared" si="117"/>
        <v>8</v>
      </c>
      <c r="L429" s="22">
        <f t="shared" si="118"/>
        <v>24</v>
      </c>
      <c r="M429" s="22">
        <f t="shared" si="119"/>
        <v>29</v>
      </c>
      <c r="N429" s="22">
        <f t="shared" si="120"/>
        <v>29</v>
      </c>
      <c r="O429" s="22">
        <f t="shared" si="121"/>
        <v>29</v>
      </c>
      <c r="P429" s="23" t="str">
        <f t="shared" si="122"/>
        <v/>
      </c>
      <c r="Q429" s="23" t="str">
        <f t="shared" si="123"/>
        <v>一级,优</v>
      </c>
      <c r="R429" s="28">
        <f t="shared" si="112"/>
        <v>68.9655172413793</v>
      </c>
      <c r="S429" s="28">
        <f t="shared" si="127"/>
        <v>50.4941239316239</v>
      </c>
      <c r="T429" s="28">
        <f t="shared" si="128"/>
        <v>18.4713933097554</v>
      </c>
      <c r="U429" s="29" t="b">
        <f t="shared" si="113"/>
        <v>0</v>
      </c>
      <c r="V429" s="28">
        <f t="shared" si="124"/>
        <v>38.6666666666667</v>
      </c>
      <c r="W429" s="29">
        <f t="shared" si="125"/>
        <v>0</v>
      </c>
      <c r="X429" s="29" t="b">
        <f t="shared" si="114"/>
        <v>0</v>
      </c>
      <c r="Y429" s="28">
        <f t="shared" si="126"/>
        <v>21.2666666666667</v>
      </c>
    </row>
    <row r="430" s="1" customFormat="1" spans="1:25">
      <c r="A430" s="14" t="s">
        <v>42</v>
      </c>
      <c r="B430" s="15" t="s">
        <v>469</v>
      </c>
      <c r="C430" s="16">
        <v>7</v>
      </c>
      <c r="D430" s="16">
        <v>16</v>
      </c>
      <c r="E430" s="17">
        <v>0.8</v>
      </c>
      <c r="F430" s="16">
        <v>68</v>
      </c>
      <c r="G430" s="16">
        <v>26</v>
      </c>
      <c r="H430" s="16">
        <v>23</v>
      </c>
      <c r="I430" s="22">
        <f t="shared" si="115"/>
        <v>3</v>
      </c>
      <c r="J430" s="22">
        <f t="shared" si="116"/>
        <v>8</v>
      </c>
      <c r="K430" s="22">
        <f t="shared" si="117"/>
        <v>8</v>
      </c>
      <c r="L430" s="22">
        <f t="shared" si="118"/>
        <v>22</v>
      </c>
      <c r="M430" s="22">
        <f t="shared" si="119"/>
        <v>26</v>
      </c>
      <c r="N430" s="22">
        <f t="shared" si="120"/>
        <v>33</v>
      </c>
      <c r="O430" s="22">
        <f t="shared" si="121"/>
        <v>33</v>
      </c>
      <c r="P430" s="23" t="str">
        <f t="shared" si="122"/>
        <v/>
      </c>
      <c r="Q430" s="23" t="str">
        <f t="shared" si="123"/>
        <v>一级,优</v>
      </c>
      <c r="R430" s="28">
        <f t="shared" si="112"/>
        <v>88.4615384615385</v>
      </c>
      <c r="S430" s="28">
        <f t="shared" si="127"/>
        <v>47.5874042145594</v>
      </c>
      <c r="T430" s="28">
        <f t="shared" si="128"/>
        <v>40.8741342469791</v>
      </c>
      <c r="U430" s="29" t="b">
        <f t="shared" si="113"/>
        <v>0</v>
      </c>
      <c r="V430" s="28">
        <f t="shared" si="124"/>
        <v>39.6666666666667</v>
      </c>
      <c r="W430" s="29">
        <f t="shared" si="125"/>
        <v>0</v>
      </c>
      <c r="X430" s="29" t="b">
        <f t="shared" si="114"/>
        <v>0</v>
      </c>
      <c r="Y430" s="28">
        <f t="shared" si="126"/>
        <v>21.8166666666667</v>
      </c>
    </row>
    <row r="431" s="1" customFormat="1" spans="1:25">
      <c r="A431" s="14" t="s">
        <v>42</v>
      </c>
      <c r="B431" s="15" t="s">
        <v>470</v>
      </c>
      <c r="C431" s="16">
        <v>7</v>
      </c>
      <c r="D431" s="16">
        <v>19</v>
      </c>
      <c r="E431" s="16">
        <v>0.6</v>
      </c>
      <c r="F431" s="16">
        <v>50</v>
      </c>
      <c r="G431" s="16">
        <v>35</v>
      </c>
      <c r="H431" s="16">
        <v>23</v>
      </c>
      <c r="I431" s="22">
        <f t="shared" si="115"/>
        <v>3</v>
      </c>
      <c r="J431" s="22">
        <f t="shared" si="116"/>
        <v>10</v>
      </c>
      <c r="K431" s="22">
        <f t="shared" si="117"/>
        <v>6</v>
      </c>
      <c r="L431" s="22">
        <f t="shared" si="118"/>
        <v>16</v>
      </c>
      <c r="M431" s="22">
        <f t="shared" si="119"/>
        <v>35</v>
      </c>
      <c r="N431" s="22">
        <f t="shared" si="120"/>
        <v>33</v>
      </c>
      <c r="O431" s="22">
        <f t="shared" si="121"/>
        <v>35</v>
      </c>
      <c r="P431" s="23" t="str">
        <f t="shared" si="122"/>
        <v/>
      </c>
      <c r="Q431" s="23" t="str">
        <f t="shared" si="123"/>
        <v>一级,优</v>
      </c>
      <c r="R431" s="28">
        <f t="shared" si="112"/>
        <v>65.7142857142857</v>
      </c>
      <c r="S431" s="28">
        <f t="shared" si="127"/>
        <v>45.3758657530209</v>
      </c>
      <c r="T431" s="28">
        <f t="shared" si="128"/>
        <v>20.3384199612648</v>
      </c>
      <c r="U431" s="29" t="b">
        <f t="shared" si="113"/>
        <v>0</v>
      </c>
      <c r="V431" s="28">
        <f t="shared" si="124"/>
        <v>41.6666666666667</v>
      </c>
      <c r="W431" s="29">
        <f t="shared" si="125"/>
        <v>0</v>
      </c>
      <c r="X431" s="29" t="b">
        <f t="shared" si="114"/>
        <v>0</v>
      </c>
      <c r="Y431" s="28">
        <f t="shared" si="126"/>
        <v>22.9166666666667</v>
      </c>
    </row>
    <row r="432" s="1" customFormat="1" spans="1:25">
      <c r="A432" s="14" t="s">
        <v>42</v>
      </c>
      <c r="B432" s="15" t="s">
        <v>471</v>
      </c>
      <c r="C432" s="16">
        <v>7</v>
      </c>
      <c r="D432" s="16">
        <v>24</v>
      </c>
      <c r="E432" s="16">
        <v>0.5</v>
      </c>
      <c r="F432" s="16">
        <v>46</v>
      </c>
      <c r="G432" s="16">
        <v>46</v>
      </c>
      <c r="H432" s="16">
        <v>23</v>
      </c>
      <c r="I432" s="22">
        <f t="shared" si="115"/>
        <v>3</v>
      </c>
      <c r="J432" s="22">
        <f t="shared" si="116"/>
        <v>12</v>
      </c>
      <c r="K432" s="22">
        <f t="shared" si="117"/>
        <v>5</v>
      </c>
      <c r="L432" s="22">
        <f t="shared" si="118"/>
        <v>15</v>
      </c>
      <c r="M432" s="22">
        <f t="shared" si="119"/>
        <v>46</v>
      </c>
      <c r="N432" s="22">
        <f t="shared" si="120"/>
        <v>33</v>
      </c>
      <c r="O432" s="22">
        <f t="shared" si="121"/>
        <v>46</v>
      </c>
      <c r="P432" s="23" t="str">
        <f t="shared" si="122"/>
        <v/>
      </c>
      <c r="Q432" s="23" t="str">
        <f t="shared" si="123"/>
        <v>一级,优</v>
      </c>
      <c r="R432" s="28">
        <f t="shared" si="112"/>
        <v>50</v>
      </c>
      <c r="S432" s="28">
        <f t="shared" si="127"/>
        <v>42.5187228958781</v>
      </c>
      <c r="T432" s="28">
        <f t="shared" si="128"/>
        <v>7.48127710412194</v>
      </c>
      <c r="U432" s="29" t="b">
        <f t="shared" si="113"/>
        <v>0</v>
      </c>
      <c r="V432" s="28">
        <f t="shared" si="124"/>
        <v>46</v>
      </c>
      <c r="W432" s="29">
        <f t="shared" si="125"/>
        <v>1</v>
      </c>
      <c r="X432" s="29" t="b">
        <f t="shared" si="114"/>
        <v>0</v>
      </c>
      <c r="Y432" s="28">
        <f t="shared" si="126"/>
        <v>25.3</v>
      </c>
    </row>
    <row r="433" s="1" customFormat="1" spans="1:25">
      <c r="A433" s="14" t="s">
        <v>42</v>
      </c>
      <c r="B433" s="15" t="s">
        <v>472</v>
      </c>
      <c r="C433" s="16">
        <v>6</v>
      </c>
      <c r="D433" s="16">
        <v>31</v>
      </c>
      <c r="E433" s="16">
        <v>0.5</v>
      </c>
      <c r="F433" s="16">
        <v>35</v>
      </c>
      <c r="G433" s="16">
        <v>39</v>
      </c>
      <c r="H433" s="16">
        <v>26</v>
      </c>
      <c r="I433" s="31">
        <f t="shared" si="115"/>
        <v>2</v>
      </c>
      <c r="J433" s="31">
        <f t="shared" si="116"/>
        <v>16</v>
      </c>
      <c r="K433" s="31">
        <f t="shared" si="117"/>
        <v>5</v>
      </c>
      <c r="L433" s="31">
        <f t="shared" si="118"/>
        <v>11</v>
      </c>
      <c r="M433" s="31">
        <f t="shared" si="119"/>
        <v>39</v>
      </c>
      <c r="N433" s="31">
        <f t="shared" si="120"/>
        <v>38</v>
      </c>
      <c r="O433" s="31">
        <f t="shared" si="121"/>
        <v>39</v>
      </c>
      <c r="P433" s="32" t="str">
        <f t="shared" si="122"/>
        <v/>
      </c>
      <c r="Q433" s="32" t="str">
        <f t="shared" si="123"/>
        <v>一级,优</v>
      </c>
      <c r="R433" s="33">
        <f t="shared" si="112"/>
        <v>66.6666666666667</v>
      </c>
      <c r="S433" s="33">
        <f t="shared" si="127"/>
        <v>38.8728895625447</v>
      </c>
      <c r="T433" s="33">
        <f t="shared" si="128"/>
        <v>27.7937771041219</v>
      </c>
      <c r="U433" s="34" t="b">
        <f t="shared" si="113"/>
        <v>0</v>
      </c>
      <c r="V433" s="33">
        <f t="shared" si="124"/>
        <v>56</v>
      </c>
      <c r="W433" s="34">
        <f t="shared" si="125"/>
        <v>0</v>
      </c>
      <c r="X433" s="34" t="b">
        <f t="shared" si="114"/>
        <v>0</v>
      </c>
      <c r="Y433" s="33">
        <f t="shared" si="126"/>
        <v>30.8</v>
      </c>
    </row>
    <row r="434" s="1" customFormat="1" spans="1:25">
      <c r="A434" s="14" t="s">
        <v>42</v>
      </c>
      <c r="B434" s="15" t="s">
        <v>473</v>
      </c>
      <c r="C434" s="16">
        <v>7</v>
      </c>
      <c r="D434" s="16">
        <v>26</v>
      </c>
      <c r="E434" s="16">
        <v>0.5</v>
      </c>
      <c r="F434" s="16">
        <v>36</v>
      </c>
      <c r="G434" s="16">
        <v>39</v>
      </c>
      <c r="H434" s="16">
        <v>23</v>
      </c>
      <c r="I434" s="31">
        <f t="shared" si="115"/>
        <v>3</v>
      </c>
      <c r="J434" s="31">
        <f t="shared" si="116"/>
        <v>13</v>
      </c>
      <c r="K434" s="31">
        <f t="shared" si="117"/>
        <v>5</v>
      </c>
      <c r="L434" s="31">
        <f t="shared" si="118"/>
        <v>12</v>
      </c>
      <c r="M434" s="31">
        <f t="shared" si="119"/>
        <v>39</v>
      </c>
      <c r="N434" s="31">
        <f t="shared" si="120"/>
        <v>33</v>
      </c>
      <c r="O434" s="31">
        <f t="shared" si="121"/>
        <v>39</v>
      </c>
      <c r="P434" s="32" t="str">
        <f t="shared" si="122"/>
        <v/>
      </c>
      <c r="Q434" s="32" t="str">
        <f t="shared" si="123"/>
        <v>一级,优</v>
      </c>
      <c r="R434" s="33">
        <f t="shared" si="112"/>
        <v>58.974358974359</v>
      </c>
      <c r="S434" s="33">
        <f t="shared" si="127"/>
        <v>36.6506673403225</v>
      </c>
      <c r="T434" s="33">
        <f t="shared" si="128"/>
        <v>22.3236916340365</v>
      </c>
      <c r="U434" s="34" t="b">
        <f t="shared" si="113"/>
        <v>0</v>
      </c>
      <c r="V434" s="33">
        <f t="shared" si="124"/>
        <v>64</v>
      </c>
      <c r="W434" s="34">
        <f t="shared" si="125"/>
        <v>0</v>
      </c>
      <c r="X434" s="34" t="b">
        <f t="shared" si="114"/>
        <v>0</v>
      </c>
      <c r="Y434" s="33">
        <f t="shared" si="126"/>
        <v>35.2</v>
      </c>
    </row>
    <row r="435" s="1" customFormat="1" spans="1:25">
      <c r="A435" s="14" t="s">
        <v>42</v>
      </c>
      <c r="B435" s="15" t="s">
        <v>474</v>
      </c>
      <c r="C435" s="16">
        <v>9</v>
      </c>
      <c r="D435" s="16">
        <v>24</v>
      </c>
      <c r="E435" s="16">
        <v>0.5</v>
      </c>
      <c r="F435" s="16">
        <v>36</v>
      </c>
      <c r="G435" s="16">
        <v>33</v>
      </c>
      <c r="H435" s="16">
        <v>13</v>
      </c>
      <c r="I435" s="31">
        <f t="shared" si="115"/>
        <v>3</v>
      </c>
      <c r="J435" s="31">
        <f t="shared" si="116"/>
        <v>12</v>
      </c>
      <c r="K435" s="31">
        <f t="shared" si="117"/>
        <v>5</v>
      </c>
      <c r="L435" s="31">
        <f t="shared" si="118"/>
        <v>12</v>
      </c>
      <c r="M435" s="31">
        <f t="shared" si="119"/>
        <v>33</v>
      </c>
      <c r="N435" s="31">
        <f t="shared" si="120"/>
        <v>19</v>
      </c>
      <c r="O435" s="31">
        <f t="shared" si="121"/>
        <v>33</v>
      </c>
      <c r="P435" s="32" t="str">
        <f t="shared" si="122"/>
        <v/>
      </c>
      <c r="Q435" s="32" t="str">
        <f t="shared" si="123"/>
        <v>一级,优</v>
      </c>
      <c r="R435" s="33">
        <f t="shared" si="112"/>
        <v>39.3939393939394</v>
      </c>
      <c r="S435" s="33">
        <f t="shared" si="127"/>
        <v>33.2318639215191</v>
      </c>
      <c r="T435" s="33">
        <f t="shared" si="128"/>
        <v>6.16207547242029</v>
      </c>
      <c r="U435" s="34" t="b">
        <f t="shared" si="113"/>
        <v>0</v>
      </c>
      <c r="V435" s="33">
        <f t="shared" si="124"/>
        <v>71.3333333333333</v>
      </c>
      <c r="W435" s="34">
        <f t="shared" si="125"/>
        <v>0</v>
      </c>
      <c r="X435" s="34" t="b">
        <f t="shared" si="114"/>
        <v>0</v>
      </c>
      <c r="Y435" s="33">
        <f t="shared" si="126"/>
        <v>39.2333333333333</v>
      </c>
    </row>
    <row r="436" s="1" customFormat="1" spans="1:25">
      <c r="A436" s="14" t="s">
        <v>42</v>
      </c>
      <c r="B436" s="15" t="s">
        <v>475</v>
      </c>
      <c r="C436" s="16">
        <v>10</v>
      </c>
      <c r="D436" s="16">
        <v>18</v>
      </c>
      <c r="E436" s="16">
        <v>0.5</v>
      </c>
      <c r="F436" s="16">
        <v>38</v>
      </c>
      <c r="G436" s="16">
        <v>31</v>
      </c>
      <c r="H436" s="16">
        <v>11</v>
      </c>
      <c r="I436" s="31">
        <f t="shared" si="115"/>
        <v>4</v>
      </c>
      <c r="J436" s="31">
        <f t="shared" si="116"/>
        <v>9</v>
      </c>
      <c r="K436" s="31">
        <f t="shared" si="117"/>
        <v>5</v>
      </c>
      <c r="L436" s="31">
        <f t="shared" si="118"/>
        <v>12</v>
      </c>
      <c r="M436" s="31">
        <f t="shared" si="119"/>
        <v>31</v>
      </c>
      <c r="N436" s="31">
        <f t="shared" si="120"/>
        <v>16</v>
      </c>
      <c r="O436" s="31">
        <f t="shared" si="121"/>
        <v>31</v>
      </c>
      <c r="P436" s="32" t="str">
        <f t="shared" si="122"/>
        <v/>
      </c>
      <c r="Q436" s="32" t="str">
        <f t="shared" si="123"/>
        <v>一级,优</v>
      </c>
      <c r="R436" s="33">
        <f t="shared" si="112"/>
        <v>35.4838709677419</v>
      </c>
      <c r="S436" s="33">
        <f t="shared" si="127"/>
        <v>30.7675657675658</v>
      </c>
      <c r="T436" s="33">
        <f t="shared" si="128"/>
        <v>4.71630520017617</v>
      </c>
      <c r="U436" s="34" t="b">
        <f t="shared" si="113"/>
        <v>0</v>
      </c>
      <c r="V436" s="33">
        <f t="shared" si="124"/>
        <v>72.6666666666667</v>
      </c>
      <c r="W436" s="34">
        <f t="shared" si="125"/>
        <v>0</v>
      </c>
      <c r="X436" s="34" t="b">
        <f t="shared" si="114"/>
        <v>0</v>
      </c>
      <c r="Y436" s="33">
        <f t="shared" si="126"/>
        <v>39.9666666666667</v>
      </c>
    </row>
    <row r="437" s="1" customFormat="1" spans="1:25">
      <c r="A437" s="14" t="s">
        <v>42</v>
      </c>
      <c r="B437" s="15" t="s">
        <v>476</v>
      </c>
      <c r="C437" s="16">
        <v>10</v>
      </c>
      <c r="D437" s="16">
        <v>17</v>
      </c>
      <c r="E437" s="16">
        <v>0.5</v>
      </c>
      <c r="F437" s="16">
        <v>36</v>
      </c>
      <c r="G437" s="16">
        <v>13</v>
      </c>
      <c r="H437" s="16">
        <v>10</v>
      </c>
      <c r="I437" s="31">
        <f t="shared" si="115"/>
        <v>4</v>
      </c>
      <c r="J437" s="31">
        <f t="shared" si="116"/>
        <v>9</v>
      </c>
      <c r="K437" s="31">
        <f t="shared" si="117"/>
        <v>5</v>
      </c>
      <c r="L437" s="31">
        <f t="shared" si="118"/>
        <v>12</v>
      </c>
      <c r="M437" s="31">
        <f t="shared" si="119"/>
        <v>13</v>
      </c>
      <c r="N437" s="31">
        <f t="shared" si="120"/>
        <v>15</v>
      </c>
      <c r="O437" s="31">
        <f t="shared" si="121"/>
        <v>15</v>
      </c>
      <c r="P437" s="32" t="str">
        <f t="shared" si="122"/>
        <v/>
      </c>
      <c r="Q437" s="32" t="str">
        <f t="shared" si="123"/>
        <v>一级,优</v>
      </c>
      <c r="R437" s="33">
        <f t="shared" si="112"/>
        <v>76.9230769230769</v>
      </c>
      <c r="S437" s="33">
        <f t="shared" si="127"/>
        <v>26.3527601430827</v>
      </c>
      <c r="T437" s="33">
        <f t="shared" si="128"/>
        <v>50.5703167799942</v>
      </c>
      <c r="U437" s="34" t="b">
        <f t="shared" si="113"/>
        <v>0</v>
      </c>
      <c r="V437" s="33">
        <f t="shared" si="124"/>
        <v>74.3333333333333</v>
      </c>
      <c r="W437" s="34">
        <f t="shared" si="125"/>
        <v>0</v>
      </c>
      <c r="X437" s="34" t="b">
        <f t="shared" si="114"/>
        <v>0</v>
      </c>
      <c r="Y437" s="33">
        <f t="shared" si="126"/>
        <v>40.8833333333333</v>
      </c>
    </row>
    <row r="438" s="1" customFormat="1" spans="1:25">
      <c r="A438" s="14" t="s">
        <v>42</v>
      </c>
      <c r="B438" s="15" t="s">
        <v>477</v>
      </c>
      <c r="C438" s="16">
        <v>9</v>
      </c>
      <c r="D438" s="16">
        <v>16</v>
      </c>
      <c r="E438" s="16">
        <v>0.4</v>
      </c>
      <c r="F438" s="16">
        <v>34</v>
      </c>
      <c r="G438" s="16">
        <v>25</v>
      </c>
      <c r="H438" s="16">
        <v>11</v>
      </c>
      <c r="I438" s="31">
        <f t="shared" si="115"/>
        <v>3</v>
      </c>
      <c r="J438" s="31">
        <f t="shared" si="116"/>
        <v>8</v>
      </c>
      <c r="K438" s="31">
        <f t="shared" si="117"/>
        <v>4</v>
      </c>
      <c r="L438" s="31">
        <f t="shared" si="118"/>
        <v>11</v>
      </c>
      <c r="M438" s="31">
        <f t="shared" si="119"/>
        <v>25</v>
      </c>
      <c r="N438" s="31">
        <f t="shared" si="120"/>
        <v>16</v>
      </c>
      <c r="O438" s="31">
        <f t="shared" si="121"/>
        <v>25</v>
      </c>
      <c r="P438" s="32" t="str">
        <f t="shared" si="122"/>
        <v/>
      </c>
      <c r="Q438" s="32" t="str">
        <f t="shared" si="123"/>
        <v>一级,优</v>
      </c>
      <c r="R438" s="33">
        <f t="shared" si="112"/>
        <v>44</v>
      </c>
      <c r="S438" s="33">
        <f t="shared" si="127"/>
        <v>27.2868260771487</v>
      </c>
      <c r="T438" s="33">
        <f t="shared" si="128"/>
        <v>16.7131739228513</v>
      </c>
      <c r="U438" s="34" t="b">
        <f t="shared" si="113"/>
        <v>0</v>
      </c>
      <c r="V438" s="33">
        <f t="shared" si="124"/>
        <v>67</v>
      </c>
      <c r="W438" s="34">
        <f t="shared" si="125"/>
        <v>0</v>
      </c>
      <c r="X438" s="34" t="b">
        <f t="shared" si="114"/>
        <v>0</v>
      </c>
      <c r="Y438" s="33">
        <f t="shared" si="126"/>
        <v>36.85</v>
      </c>
    </row>
    <row r="439" s="1" customFormat="1" spans="1:25">
      <c r="A439" s="14" t="s">
        <v>42</v>
      </c>
      <c r="B439" s="15" t="s">
        <v>478</v>
      </c>
      <c r="C439" s="16">
        <v>8</v>
      </c>
      <c r="D439" s="16">
        <v>17</v>
      </c>
      <c r="E439" s="16">
        <v>0.5</v>
      </c>
      <c r="F439" s="16">
        <v>30</v>
      </c>
      <c r="G439" s="16">
        <v>27</v>
      </c>
      <c r="H439" s="16">
        <v>12</v>
      </c>
      <c r="I439" s="31">
        <f t="shared" si="115"/>
        <v>3</v>
      </c>
      <c r="J439" s="31">
        <f t="shared" si="116"/>
        <v>9</v>
      </c>
      <c r="K439" s="31">
        <f t="shared" si="117"/>
        <v>5</v>
      </c>
      <c r="L439" s="31">
        <f t="shared" si="118"/>
        <v>10</v>
      </c>
      <c r="M439" s="31">
        <f t="shared" si="119"/>
        <v>27</v>
      </c>
      <c r="N439" s="31">
        <f t="shared" si="120"/>
        <v>18</v>
      </c>
      <c r="O439" s="31">
        <f t="shared" si="121"/>
        <v>27</v>
      </c>
      <c r="P439" s="32" t="str">
        <f t="shared" si="122"/>
        <v/>
      </c>
      <c r="Q439" s="32" t="str">
        <f t="shared" si="123"/>
        <v>一级,优</v>
      </c>
      <c r="R439" s="33">
        <f t="shared" si="112"/>
        <v>44.4444444444444</v>
      </c>
      <c r="S439" s="33">
        <f t="shared" si="127"/>
        <v>26.7868260771487</v>
      </c>
      <c r="T439" s="33">
        <f t="shared" si="128"/>
        <v>17.6576183672958</v>
      </c>
      <c r="U439" s="34" t="b">
        <f t="shared" si="113"/>
        <v>0</v>
      </c>
      <c r="V439" s="33">
        <f t="shared" si="124"/>
        <v>60</v>
      </c>
      <c r="W439" s="34">
        <f t="shared" si="125"/>
        <v>0</v>
      </c>
      <c r="X439" s="34" t="b">
        <f t="shared" si="114"/>
        <v>0</v>
      </c>
      <c r="Y439" s="33">
        <f t="shared" si="126"/>
        <v>33</v>
      </c>
    </row>
    <row r="440" s="1" customFormat="1" spans="1:25">
      <c r="A440" s="14" t="s">
        <v>42</v>
      </c>
      <c r="B440" s="15" t="s">
        <v>479</v>
      </c>
      <c r="C440" s="16">
        <v>8</v>
      </c>
      <c r="D440" s="16">
        <v>15</v>
      </c>
      <c r="E440" s="16">
        <v>0.4</v>
      </c>
      <c r="F440" s="16">
        <v>30</v>
      </c>
      <c r="G440" s="16">
        <v>29</v>
      </c>
      <c r="H440" s="16">
        <v>13</v>
      </c>
      <c r="I440" s="22">
        <f t="shared" si="115"/>
        <v>3</v>
      </c>
      <c r="J440" s="22">
        <f t="shared" si="116"/>
        <v>8</v>
      </c>
      <c r="K440" s="22">
        <f t="shared" si="117"/>
        <v>4</v>
      </c>
      <c r="L440" s="22">
        <f t="shared" si="118"/>
        <v>10</v>
      </c>
      <c r="M440" s="22">
        <f t="shared" si="119"/>
        <v>29</v>
      </c>
      <c r="N440" s="22">
        <f t="shared" si="120"/>
        <v>19</v>
      </c>
      <c r="O440" s="22">
        <f t="shared" si="121"/>
        <v>29</v>
      </c>
      <c r="P440" s="23" t="str">
        <f t="shared" si="122"/>
        <v/>
      </c>
      <c r="Q440" s="23" t="str">
        <f t="shared" si="123"/>
        <v>一级,优</v>
      </c>
      <c r="R440" s="28">
        <f t="shared" si="112"/>
        <v>44.8275862068966</v>
      </c>
      <c r="S440" s="28">
        <f t="shared" si="127"/>
        <v>24.9349742252968</v>
      </c>
      <c r="T440" s="28">
        <f t="shared" si="128"/>
        <v>19.8926119815997</v>
      </c>
      <c r="U440" s="29" t="b">
        <f t="shared" si="113"/>
        <v>0</v>
      </c>
      <c r="V440" s="28">
        <f t="shared" si="124"/>
        <v>56</v>
      </c>
      <c r="W440" s="29">
        <f t="shared" si="125"/>
        <v>0</v>
      </c>
      <c r="X440" s="29" t="b">
        <f t="shared" si="114"/>
        <v>0</v>
      </c>
      <c r="Y440" s="28">
        <f t="shared" si="126"/>
        <v>30.8</v>
      </c>
    </row>
    <row r="441" s="1" customFormat="1" spans="1:25">
      <c r="A441" s="14" t="s">
        <v>42</v>
      </c>
      <c r="B441" s="15" t="s">
        <v>480</v>
      </c>
      <c r="C441" s="16">
        <v>8</v>
      </c>
      <c r="D441" s="16">
        <v>15</v>
      </c>
      <c r="E441" s="16">
        <v>0.4</v>
      </c>
      <c r="F441" s="16">
        <v>27</v>
      </c>
      <c r="G441" s="16">
        <v>32</v>
      </c>
      <c r="H441" s="16">
        <v>14</v>
      </c>
      <c r="I441" s="22">
        <f t="shared" si="115"/>
        <v>3</v>
      </c>
      <c r="J441" s="22">
        <f t="shared" si="116"/>
        <v>8</v>
      </c>
      <c r="K441" s="22">
        <f t="shared" si="117"/>
        <v>4</v>
      </c>
      <c r="L441" s="22">
        <f t="shared" si="118"/>
        <v>9</v>
      </c>
      <c r="M441" s="22">
        <f t="shared" si="119"/>
        <v>32</v>
      </c>
      <c r="N441" s="22">
        <f t="shared" si="120"/>
        <v>20</v>
      </c>
      <c r="O441" s="22">
        <f t="shared" si="121"/>
        <v>32</v>
      </c>
      <c r="P441" s="23" t="str">
        <f t="shared" si="122"/>
        <v/>
      </c>
      <c r="Q441" s="23" t="str">
        <f t="shared" si="123"/>
        <v>一级,优</v>
      </c>
      <c r="R441" s="28">
        <f t="shared" si="112"/>
        <v>43.75</v>
      </c>
      <c r="S441" s="28">
        <f t="shared" si="127"/>
        <v>23.7560764946749</v>
      </c>
      <c r="T441" s="28">
        <f t="shared" si="128"/>
        <v>19.9939235053251</v>
      </c>
      <c r="U441" s="29" t="b">
        <f t="shared" si="113"/>
        <v>0</v>
      </c>
      <c r="V441" s="28">
        <f t="shared" si="124"/>
        <v>52.6666666666667</v>
      </c>
      <c r="W441" s="29">
        <f t="shared" si="125"/>
        <v>0</v>
      </c>
      <c r="X441" s="29" t="b">
        <f t="shared" si="114"/>
        <v>0</v>
      </c>
      <c r="Y441" s="28">
        <f t="shared" si="126"/>
        <v>28.9666666666667</v>
      </c>
    </row>
    <row r="442" s="1" customFormat="1" spans="1:25">
      <c r="A442" s="14" t="s">
        <v>42</v>
      </c>
      <c r="B442" s="15" t="s">
        <v>481</v>
      </c>
      <c r="C442" s="16">
        <v>8</v>
      </c>
      <c r="D442" s="16">
        <v>16</v>
      </c>
      <c r="E442" s="16">
        <v>0.5</v>
      </c>
      <c r="F442" s="16">
        <v>24</v>
      </c>
      <c r="G442" s="16">
        <v>33</v>
      </c>
      <c r="H442" s="16">
        <v>14</v>
      </c>
      <c r="I442" s="22">
        <f t="shared" si="115"/>
        <v>3</v>
      </c>
      <c r="J442" s="22">
        <f t="shared" si="116"/>
        <v>8</v>
      </c>
      <c r="K442" s="22">
        <f t="shared" si="117"/>
        <v>5</v>
      </c>
      <c r="L442" s="22">
        <f t="shared" si="118"/>
        <v>8</v>
      </c>
      <c r="M442" s="22">
        <f t="shared" si="119"/>
        <v>33</v>
      </c>
      <c r="N442" s="22">
        <f t="shared" si="120"/>
        <v>20</v>
      </c>
      <c r="O442" s="22">
        <f t="shared" si="121"/>
        <v>33</v>
      </c>
      <c r="P442" s="23" t="str">
        <f t="shared" si="122"/>
        <v/>
      </c>
      <c r="Q442" s="23" t="str">
        <f t="shared" si="123"/>
        <v>一级,优</v>
      </c>
      <c r="R442" s="28">
        <f t="shared" si="112"/>
        <v>42.4242424242424</v>
      </c>
      <c r="S442" s="28">
        <f t="shared" si="127"/>
        <v>24.11908154518</v>
      </c>
      <c r="T442" s="28">
        <f t="shared" si="128"/>
        <v>18.3051608790624</v>
      </c>
      <c r="U442" s="29" t="b">
        <f t="shared" si="113"/>
        <v>0</v>
      </c>
      <c r="V442" s="28">
        <f t="shared" si="124"/>
        <v>52.3333333333333</v>
      </c>
      <c r="W442" s="29">
        <f t="shared" si="125"/>
        <v>0</v>
      </c>
      <c r="X442" s="29" t="b">
        <f t="shared" si="114"/>
        <v>0</v>
      </c>
      <c r="Y442" s="28">
        <f t="shared" si="126"/>
        <v>28.7833333333333</v>
      </c>
    </row>
    <row r="443" s="1" customFormat="1" spans="1:25">
      <c r="A443" s="14" t="s">
        <v>42</v>
      </c>
      <c r="B443" s="15" t="s">
        <v>482</v>
      </c>
      <c r="C443" s="16">
        <v>8</v>
      </c>
      <c r="D443" s="16">
        <v>17</v>
      </c>
      <c r="E443" s="16">
        <v>0.5</v>
      </c>
      <c r="F443" s="16">
        <v>19</v>
      </c>
      <c r="G443" s="16">
        <v>33</v>
      </c>
      <c r="H443" s="16">
        <v>14</v>
      </c>
      <c r="I443" s="22">
        <f t="shared" si="115"/>
        <v>3</v>
      </c>
      <c r="J443" s="22">
        <f t="shared" si="116"/>
        <v>9</v>
      </c>
      <c r="K443" s="22">
        <f t="shared" si="117"/>
        <v>5</v>
      </c>
      <c r="L443" s="22">
        <f t="shared" si="118"/>
        <v>6</v>
      </c>
      <c r="M443" s="22">
        <f t="shared" si="119"/>
        <v>33</v>
      </c>
      <c r="N443" s="22">
        <f t="shared" si="120"/>
        <v>20</v>
      </c>
      <c r="O443" s="22">
        <f t="shared" si="121"/>
        <v>33</v>
      </c>
      <c r="P443" s="23" t="str">
        <f t="shared" si="122"/>
        <v/>
      </c>
      <c r="Q443" s="23" t="str">
        <f t="shared" si="123"/>
        <v>一级,优</v>
      </c>
      <c r="R443" s="28">
        <f t="shared" si="112"/>
        <v>42.4242424242424</v>
      </c>
      <c r="S443" s="28">
        <f t="shared" si="127"/>
        <v>24.6974458332217</v>
      </c>
      <c r="T443" s="28">
        <f t="shared" si="128"/>
        <v>17.7267965910207</v>
      </c>
      <c r="U443" s="29" t="b">
        <f t="shared" si="113"/>
        <v>0</v>
      </c>
      <c r="V443" s="28">
        <f t="shared" si="124"/>
        <v>53</v>
      </c>
      <c r="W443" s="29">
        <f t="shared" si="125"/>
        <v>0</v>
      </c>
      <c r="X443" s="29" t="b">
        <f t="shared" si="114"/>
        <v>0</v>
      </c>
      <c r="Y443" s="28">
        <f t="shared" si="126"/>
        <v>29.15</v>
      </c>
    </row>
    <row r="444" s="1" customFormat="1" spans="1:25">
      <c r="A444" s="14" t="s">
        <v>42</v>
      </c>
      <c r="B444" s="15" t="s">
        <v>483</v>
      </c>
      <c r="C444" s="16">
        <v>7</v>
      </c>
      <c r="D444" s="16">
        <v>23</v>
      </c>
      <c r="E444" s="16">
        <v>0.5</v>
      </c>
      <c r="F444" s="16">
        <v>18</v>
      </c>
      <c r="G444" s="16">
        <v>39</v>
      </c>
      <c r="H444" s="16">
        <v>19</v>
      </c>
      <c r="I444" s="22">
        <f t="shared" si="115"/>
        <v>3</v>
      </c>
      <c r="J444" s="22">
        <f t="shared" si="116"/>
        <v>12</v>
      </c>
      <c r="K444" s="22">
        <f t="shared" si="117"/>
        <v>5</v>
      </c>
      <c r="L444" s="22">
        <f t="shared" si="118"/>
        <v>6</v>
      </c>
      <c r="M444" s="22">
        <f t="shared" si="119"/>
        <v>39</v>
      </c>
      <c r="N444" s="22">
        <f t="shared" si="120"/>
        <v>28</v>
      </c>
      <c r="O444" s="22">
        <f t="shared" si="121"/>
        <v>39</v>
      </c>
      <c r="P444" s="23" t="str">
        <f t="shared" si="122"/>
        <v/>
      </c>
      <c r="Q444" s="23" t="str">
        <f t="shared" si="123"/>
        <v>一级,优</v>
      </c>
      <c r="R444" s="28">
        <f t="shared" si="112"/>
        <v>48.7179487179487</v>
      </c>
      <c r="S444" s="28">
        <f t="shared" si="127"/>
        <v>21.8225429583188</v>
      </c>
      <c r="T444" s="28">
        <f t="shared" si="128"/>
        <v>26.8954057596299</v>
      </c>
      <c r="U444" s="29" t="b">
        <f t="shared" si="113"/>
        <v>0</v>
      </c>
      <c r="V444" s="28">
        <f t="shared" si="124"/>
        <v>59.6666666666667</v>
      </c>
      <c r="W444" s="29">
        <f t="shared" si="125"/>
        <v>0</v>
      </c>
      <c r="X444" s="29" t="b">
        <f t="shared" si="114"/>
        <v>0</v>
      </c>
      <c r="Y444" s="28">
        <f t="shared" si="126"/>
        <v>32.8166666666667</v>
      </c>
    </row>
    <row r="445" s="1" customFormat="1" spans="1:25">
      <c r="A445" s="14" t="s">
        <v>42</v>
      </c>
      <c r="B445" s="15" t="s">
        <v>484</v>
      </c>
      <c r="C445" s="16">
        <v>8</v>
      </c>
      <c r="D445" s="16">
        <v>25</v>
      </c>
      <c r="E445" s="16">
        <v>0.5</v>
      </c>
      <c r="F445" s="16">
        <v>22</v>
      </c>
      <c r="G445" s="16">
        <v>40</v>
      </c>
      <c r="H445" s="16">
        <v>26</v>
      </c>
      <c r="I445" s="22">
        <f t="shared" si="115"/>
        <v>3</v>
      </c>
      <c r="J445" s="22">
        <f t="shared" si="116"/>
        <v>13</v>
      </c>
      <c r="K445" s="22">
        <f t="shared" si="117"/>
        <v>5</v>
      </c>
      <c r="L445" s="22">
        <f t="shared" si="118"/>
        <v>7</v>
      </c>
      <c r="M445" s="22">
        <f t="shared" si="119"/>
        <v>40</v>
      </c>
      <c r="N445" s="22">
        <f t="shared" si="120"/>
        <v>38</v>
      </c>
      <c r="O445" s="22">
        <f t="shared" si="121"/>
        <v>40</v>
      </c>
      <c r="P445" s="23" t="str">
        <f t="shared" si="122"/>
        <v/>
      </c>
      <c r="Q445" s="23" t="str">
        <f t="shared" si="123"/>
        <v>一级,优</v>
      </c>
      <c r="R445" s="28">
        <f t="shared" si="112"/>
        <v>65</v>
      </c>
      <c r="S445" s="28">
        <f t="shared" si="127"/>
        <v>22.2157053514812</v>
      </c>
      <c r="T445" s="28">
        <f t="shared" si="128"/>
        <v>42.7842946485188</v>
      </c>
      <c r="U445" s="29" t="b">
        <f t="shared" si="113"/>
        <v>0</v>
      </c>
      <c r="V445" s="28">
        <f t="shared" si="124"/>
        <v>64.3333333333333</v>
      </c>
      <c r="W445" s="29">
        <f t="shared" si="125"/>
        <v>0</v>
      </c>
      <c r="X445" s="29" t="b">
        <f t="shared" si="114"/>
        <v>0</v>
      </c>
      <c r="Y445" s="28">
        <f t="shared" si="126"/>
        <v>35.3833333333333</v>
      </c>
    </row>
    <row r="446" s="1" customFormat="1" spans="1:25">
      <c r="A446" s="14" t="s">
        <v>42</v>
      </c>
      <c r="B446" s="15" t="s">
        <v>485</v>
      </c>
      <c r="C446" s="16">
        <v>8</v>
      </c>
      <c r="D446" s="16">
        <v>17</v>
      </c>
      <c r="E446" s="16">
        <v>0.5</v>
      </c>
      <c r="F446" s="16">
        <v>45</v>
      </c>
      <c r="G446" s="16">
        <v>40</v>
      </c>
      <c r="H446" s="16">
        <v>28</v>
      </c>
      <c r="I446" s="22">
        <f t="shared" si="115"/>
        <v>3</v>
      </c>
      <c r="J446" s="22">
        <f t="shared" si="116"/>
        <v>9</v>
      </c>
      <c r="K446" s="22">
        <f t="shared" si="117"/>
        <v>5</v>
      </c>
      <c r="L446" s="22">
        <f t="shared" si="118"/>
        <v>15</v>
      </c>
      <c r="M446" s="22">
        <f t="shared" si="119"/>
        <v>40</v>
      </c>
      <c r="N446" s="22">
        <f t="shared" si="120"/>
        <v>40</v>
      </c>
      <c r="O446" s="22">
        <f t="shared" si="121"/>
        <v>40</v>
      </c>
      <c r="P446" s="23" t="str">
        <f t="shared" si="122"/>
        <v/>
      </c>
      <c r="Q446" s="23" t="str">
        <f t="shared" si="123"/>
        <v>一级,优</v>
      </c>
      <c r="R446" s="28">
        <f t="shared" si="112"/>
        <v>70</v>
      </c>
      <c r="S446" s="28">
        <f t="shared" si="127"/>
        <v>23.9286683144442</v>
      </c>
      <c r="T446" s="28">
        <f t="shared" si="128"/>
        <v>46.0713316855558</v>
      </c>
      <c r="U446" s="29" t="b">
        <f t="shared" si="113"/>
        <v>0</v>
      </c>
      <c r="V446" s="28">
        <f t="shared" si="124"/>
        <v>68.6666666666667</v>
      </c>
      <c r="W446" s="29">
        <f t="shared" si="125"/>
        <v>0</v>
      </c>
      <c r="X446" s="29" t="b">
        <f t="shared" si="114"/>
        <v>0</v>
      </c>
      <c r="Y446" s="28">
        <f t="shared" si="126"/>
        <v>37.7666666666667</v>
      </c>
    </row>
    <row r="447" s="1" customFormat="1" spans="1:25">
      <c r="A447" s="14" t="s">
        <v>42</v>
      </c>
      <c r="B447" s="15" t="s">
        <v>486</v>
      </c>
      <c r="C447" s="16">
        <v>8</v>
      </c>
      <c r="D447" s="16">
        <v>16</v>
      </c>
      <c r="E447" s="16">
        <v>0.5</v>
      </c>
      <c r="F447" s="16">
        <v>57</v>
      </c>
      <c r="G447" s="16">
        <v>32</v>
      </c>
      <c r="H447" s="16">
        <v>24</v>
      </c>
      <c r="I447" s="22">
        <f t="shared" si="115"/>
        <v>3</v>
      </c>
      <c r="J447" s="22">
        <f t="shared" si="116"/>
        <v>8</v>
      </c>
      <c r="K447" s="22">
        <f t="shared" si="117"/>
        <v>5</v>
      </c>
      <c r="L447" s="22">
        <f t="shared" si="118"/>
        <v>18</v>
      </c>
      <c r="M447" s="22">
        <f t="shared" si="119"/>
        <v>32</v>
      </c>
      <c r="N447" s="22">
        <f t="shared" si="120"/>
        <v>35</v>
      </c>
      <c r="O447" s="22">
        <f t="shared" si="121"/>
        <v>35</v>
      </c>
      <c r="P447" s="23" t="str">
        <f t="shared" si="122"/>
        <v/>
      </c>
      <c r="Q447" s="23" t="str">
        <f t="shared" si="123"/>
        <v>一级,优</v>
      </c>
      <c r="R447" s="28">
        <f t="shared" si="112"/>
        <v>75</v>
      </c>
      <c r="S447" s="28">
        <f t="shared" si="127"/>
        <v>26.0263694638695</v>
      </c>
      <c r="T447" s="28">
        <f t="shared" si="128"/>
        <v>48.9736305361305</v>
      </c>
      <c r="U447" s="29" t="b">
        <f t="shared" si="113"/>
        <v>0</v>
      </c>
      <c r="V447" s="28">
        <f t="shared" si="124"/>
        <v>72.3333333333333</v>
      </c>
      <c r="W447" s="29">
        <f t="shared" si="125"/>
        <v>0</v>
      </c>
      <c r="X447" s="29" t="b">
        <f t="shared" si="114"/>
        <v>0</v>
      </c>
      <c r="Y447" s="28">
        <f t="shared" si="126"/>
        <v>39.7833333333333</v>
      </c>
    </row>
    <row r="448" s="1" customFormat="1" spans="1:25">
      <c r="A448" s="14" t="s">
        <v>42</v>
      </c>
      <c r="B448" s="15" t="s">
        <v>487</v>
      </c>
      <c r="C448" s="16">
        <v>7</v>
      </c>
      <c r="D448" s="16">
        <v>14</v>
      </c>
      <c r="E448" s="16">
        <v>0.5</v>
      </c>
      <c r="F448" s="16">
        <v>69</v>
      </c>
      <c r="G448" s="16">
        <v>27</v>
      </c>
      <c r="H448" s="16">
        <v>21</v>
      </c>
      <c r="I448" s="22">
        <f t="shared" si="115"/>
        <v>3</v>
      </c>
      <c r="J448" s="22">
        <f t="shared" si="116"/>
        <v>7</v>
      </c>
      <c r="K448" s="22">
        <f t="shared" si="117"/>
        <v>5</v>
      </c>
      <c r="L448" s="22">
        <f t="shared" si="118"/>
        <v>22</v>
      </c>
      <c r="M448" s="22">
        <f t="shared" si="119"/>
        <v>27</v>
      </c>
      <c r="N448" s="22">
        <f t="shared" si="120"/>
        <v>30</v>
      </c>
      <c r="O448" s="22">
        <f t="shared" si="121"/>
        <v>30</v>
      </c>
      <c r="P448" s="23" t="str">
        <f t="shared" si="122"/>
        <v/>
      </c>
      <c r="Q448" s="23" t="str">
        <f t="shared" si="123"/>
        <v>一级,优</v>
      </c>
      <c r="R448" s="28">
        <f t="shared" si="112"/>
        <v>77.7777777777778</v>
      </c>
      <c r="S448" s="28">
        <f t="shared" si="127"/>
        <v>28.6305361305361</v>
      </c>
      <c r="T448" s="28">
        <f t="shared" si="128"/>
        <v>49.1472416472417</v>
      </c>
      <c r="U448" s="29" t="b">
        <f t="shared" si="113"/>
        <v>0</v>
      </c>
      <c r="V448" s="28">
        <f t="shared" si="124"/>
        <v>72.3333333333333</v>
      </c>
      <c r="W448" s="29">
        <f t="shared" si="125"/>
        <v>0</v>
      </c>
      <c r="X448" s="29" t="b">
        <f t="shared" si="114"/>
        <v>0</v>
      </c>
      <c r="Y448" s="28">
        <f t="shared" si="126"/>
        <v>39.7833333333333</v>
      </c>
    </row>
    <row r="449" s="1" customFormat="1" spans="1:25">
      <c r="A449" s="14" t="s">
        <v>42</v>
      </c>
      <c r="B449" s="15" t="s">
        <v>488</v>
      </c>
      <c r="C449" s="16">
        <v>6</v>
      </c>
      <c r="D449" s="16">
        <v>9</v>
      </c>
      <c r="E449" s="16">
        <v>0.5</v>
      </c>
      <c r="F449" s="16">
        <v>79</v>
      </c>
      <c r="G449" s="16">
        <v>26</v>
      </c>
      <c r="H449" s="16">
        <v>15</v>
      </c>
      <c r="I449" s="22">
        <f t="shared" si="115"/>
        <v>2</v>
      </c>
      <c r="J449" s="22">
        <f t="shared" si="116"/>
        <v>5</v>
      </c>
      <c r="K449" s="22">
        <f t="shared" si="117"/>
        <v>5</v>
      </c>
      <c r="L449" s="22">
        <f t="shared" si="118"/>
        <v>25</v>
      </c>
      <c r="M449" s="22">
        <f t="shared" si="119"/>
        <v>26</v>
      </c>
      <c r="N449" s="22">
        <f t="shared" si="120"/>
        <v>22</v>
      </c>
      <c r="O449" s="22">
        <f t="shared" si="121"/>
        <v>26</v>
      </c>
      <c r="P449" s="23" t="str">
        <f t="shared" si="122"/>
        <v/>
      </c>
      <c r="Q449" s="23" t="str">
        <f t="shared" si="123"/>
        <v>一级,优</v>
      </c>
      <c r="R449" s="28">
        <f t="shared" si="112"/>
        <v>57.6923076923077</v>
      </c>
      <c r="S449" s="28">
        <f t="shared" si="127"/>
        <v>31.5766640766641</v>
      </c>
      <c r="T449" s="28">
        <f t="shared" si="128"/>
        <v>26.1156436156436</v>
      </c>
      <c r="U449" s="29" t="b">
        <f t="shared" si="113"/>
        <v>0</v>
      </c>
      <c r="V449" s="28">
        <f t="shared" si="124"/>
        <v>70.3333333333333</v>
      </c>
      <c r="W449" s="29">
        <f t="shared" si="125"/>
        <v>0</v>
      </c>
      <c r="X449" s="29" t="b">
        <f t="shared" si="114"/>
        <v>0</v>
      </c>
      <c r="Y449" s="28">
        <f t="shared" si="126"/>
        <v>38.6833333333333</v>
      </c>
    </row>
    <row r="450" s="1" customFormat="1" spans="1:25">
      <c r="A450" s="14" t="s">
        <v>42</v>
      </c>
      <c r="B450" s="15" t="s">
        <v>489</v>
      </c>
      <c r="C450" s="16">
        <v>6</v>
      </c>
      <c r="D450" s="16">
        <v>8</v>
      </c>
      <c r="E450" s="16">
        <v>0.5</v>
      </c>
      <c r="F450" s="16">
        <v>80</v>
      </c>
      <c r="G450" s="16">
        <v>17</v>
      </c>
      <c r="H450" s="16">
        <v>10</v>
      </c>
      <c r="I450" s="22">
        <f t="shared" si="115"/>
        <v>2</v>
      </c>
      <c r="J450" s="22">
        <f t="shared" si="116"/>
        <v>4</v>
      </c>
      <c r="K450" s="22">
        <f t="shared" si="117"/>
        <v>5</v>
      </c>
      <c r="L450" s="22">
        <f t="shared" si="118"/>
        <v>25</v>
      </c>
      <c r="M450" s="22">
        <f t="shared" si="119"/>
        <v>17</v>
      </c>
      <c r="N450" s="22">
        <f t="shared" si="120"/>
        <v>15</v>
      </c>
      <c r="O450" s="22">
        <f t="shared" si="121"/>
        <v>25</v>
      </c>
      <c r="P450" s="23" t="str">
        <f t="shared" si="122"/>
        <v/>
      </c>
      <c r="Q450" s="23" t="str">
        <f t="shared" si="123"/>
        <v>一级,优</v>
      </c>
      <c r="R450" s="28">
        <f t="shared" si="112"/>
        <v>58.8235294117647</v>
      </c>
      <c r="S450" s="28">
        <f t="shared" si="127"/>
        <v>32.8490028490029</v>
      </c>
      <c r="T450" s="28">
        <f t="shared" si="128"/>
        <v>25.9745265627619</v>
      </c>
      <c r="U450" s="29" t="b">
        <f t="shared" si="113"/>
        <v>0</v>
      </c>
      <c r="V450" s="28">
        <f t="shared" si="124"/>
        <v>68</v>
      </c>
      <c r="W450" s="29">
        <f t="shared" si="125"/>
        <v>0</v>
      </c>
      <c r="X450" s="29" t="b">
        <f t="shared" si="114"/>
        <v>0</v>
      </c>
      <c r="Y450" s="28">
        <f t="shared" si="126"/>
        <v>37.4</v>
      </c>
    </row>
    <row r="451" s="1" customFormat="1" spans="1:25">
      <c r="A451" s="14" t="s">
        <v>42</v>
      </c>
      <c r="B451" s="15" t="s">
        <v>490</v>
      </c>
      <c r="C451" s="16">
        <v>6</v>
      </c>
      <c r="D451" s="16">
        <v>10</v>
      </c>
      <c r="E451" s="16">
        <v>0.5</v>
      </c>
      <c r="F451" s="16">
        <v>76</v>
      </c>
      <c r="G451" s="16">
        <v>16</v>
      </c>
      <c r="H451" s="16">
        <v>9</v>
      </c>
      <c r="I451" s="22">
        <f t="shared" si="115"/>
        <v>2</v>
      </c>
      <c r="J451" s="22">
        <f t="shared" si="116"/>
        <v>5</v>
      </c>
      <c r="K451" s="22">
        <f t="shared" si="117"/>
        <v>5</v>
      </c>
      <c r="L451" s="22">
        <f t="shared" si="118"/>
        <v>24</v>
      </c>
      <c r="M451" s="22">
        <f t="shared" si="119"/>
        <v>16</v>
      </c>
      <c r="N451" s="22">
        <f t="shared" si="120"/>
        <v>13</v>
      </c>
      <c r="O451" s="22">
        <f t="shared" si="121"/>
        <v>24</v>
      </c>
      <c r="P451" s="23" t="str">
        <f t="shared" si="122"/>
        <v/>
      </c>
      <c r="Q451" s="23" t="str">
        <f t="shared" si="123"/>
        <v>一级,优</v>
      </c>
      <c r="R451" s="28">
        <f t="shared" si="112"/>
        <v>56.25</v>
      </c>
      <c r="S451" s="28">
        <f t="shared" si="127"/>
        <v>33.6911345734875</v>
      </c>
      <c r="T451" s="28">
        <f t="shared" si="128"/>
        <v>22.5588654265125</v>
      </c>
      <c r="U451" s="29" t="b">
        <f t="shared" si="113"/>
        <v>0</v>
      </c>
      <c r="V451" s="28">
        <f t="shared" si="124"/>
        <v>60.6666666666667</v>
      </c>
      <c r="W451" s="29">
        <f t="shared" si="125"/>
        <v>0</v>
      </c>
      <c r="X451" s="29" t="b">
        <f t="shared" si="114"/>
        <v>0</v>
      </c>
      <c r="Y451" s="28">
        <f t="shared" si="126"/>
        <v>33.3666666666667</v>
      </c>
    </row>
    <row r="452" s="1" customFormat="1" spans="1:25">
      <c r="A452" s="14" t="s">
        <v>42</v>
      </c>
      <c r="B452" s="15" t="s">
        <v>491</v>
      </c>
      <c r="C452" s="16">
        <v>6</v>
      </c>
      <c r="D452" s="16">
        <v>10</v>
      </c>
      <c r="E452" s="16">
        <v>0.5</v>
      </c>
      <c r="F452" s="16">
        <v>73</v>
      </c>
      <c r="G452" s="16">
        <v>21</v>
      </c>
      <c r="H452" s="16">
        <v>13</v>
      </c>
      <c r="I452" s="22">
        <f t="shared" si="115"/>
        <v>2</v>
      </c>
      <c r="J452" s="22">
        <f t="shared" si="116"/>
        <v>5</v>
      </c>
      <c r="K452" s="22">
        <f t="shared" si="117"/>
        <v>5</v>
      </c>
      <c r="L452" s="22">
        <f t="shared" si="118"/>
        <v>23</v>
      </c>
      <c r="M452" s="22">
        <f t="shared" si="119"/>
        <v>21</v>
      </c>
      <c r="N452" s="22">
        <f t="shared" si="120"/>
        <v>19</v>
      </c>
      <c r="O452" s="22">
        <f t="shared" si="121"/>
        <v>23</v>
      </c>
      <c r="P452" s="23" t="str">
        <f t="shared" si="122"/>
        <v/>
      </c>
      <c r="Q452" s="23" t="str">
        <f t="shared" si="123"/>
        <v>一级,优</v>
      </c>
      <c r="R452" s="28">
        <f t="shared" ref="R452:R515" si="129">H452/G452*100</f>
        <v>61.9047619047619</v>
      </c>
      <c r="S452" s="28">
        <f t="shared" si="127"/>
        <v>32.9619679068208</v>
      </c>
      <c r="T452" s="28">
        <f t="shared" si="128"/>
        <v>28.9427939979411</v>
      </c>
      <c r="U452" s="29" t="b">
        <f t="shared" ref="U452:U515" si="130">IF(G452&gt;150,"PM10")</f>
        <v>0</v>
      </c>
      <c r="V452" s="28">
        <f t="shared" si="124"/>
        <v>52.6666666666667</v>
      </c>
      <c r="W452" s="29">
        <f t="shared" si="125"/>
        <v>0</v>
      </c>
      <c r="X452" s="29" t="b">
        <f t="shared" ref="X452:X515" si="131">IF(G452&gt;150,"PM10")</f>
        <v>0</v>
      </c>
      <c r="Y452" s="28">
        <f t="shared" si="126"/>
        <v>28.9666666666667</v>
      </c>
    </row>
    <row r="453" s="1" customFormat="1" spans="1:25">
      <c r="A453" s="14" t="s">
        <v>42</v>
      </c>
      <c r="B453" s="15" t="s">
        <v>492</v>
      </c>
      <c r="C453" s="16">
        <v>6</v>
      </c>
      <c r="D453" s="16">
        <v>10</v>
      </c>
      <c r="E453" s="16">
        <v>0.5</v>
      </c>
      <c r="F453" s="16">
        <v>71</v>
      </c>
      <c r="G453" s="16">
        <v>30</v>
      </c>
      <c r="H453" s="16">
        <v>13</v>
      </c>
      <c r="I453" s="22">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2</v>
      </c>
      <c r="J453" s="22">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5</v>
      </c>
      <c r="K453" s="22">
        <f t="shared" ref="K453:K516" si="134">ROUNDUP(IF(COUNT(E453)=1,IF(E453&gt;150,500,IF(E453&gt;=120,(E453-120)*(500-400)/(150-120)+400,IF(E453&gt;=90,(E453-90)*(400-300)/(120-90)+300,IF(E453&gt;=60,(E453-60)*(300-200)/(90-60)+200,IF(E453&gt;=35,(E453-35)*(200-150)/(60-35)+150,IF(E453&gt;=10,(E453-10)*(150-100)/(35-10)+100,IF(E453&gt;=5,(E453-5)*(100-50)/(10-5)+50,IF(E453&gt;=0,(E453-0)*(50-0)/(5-0)+0,"无效值"))))))))),0)</f>
        <v>5</v>
      </c>
      <c r="L453" s="22">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23</v>
      </c>
      <c r="M453" s="22">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30</v>
      </c>
      <c r="N453" s="22">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19</v>
      </c>
      <c r="O453" s="22">
        <f t="shared" ref="O453:O516" si="138">IF(MAX(I453:N453)&lt;=100,IF(COUNTIF(C453:N453,"&gt;0")=12,MAX(I453:N453),""),MAX(I453:N453))</f>
        <v>30</v>
      </c>
      <c r="P453" s="23" t="str">
        <f t="shared" ref="P453:P516" si="139">IF(O453&lt;=50,"",IF(O453=I453,"SO2",IF(O453=J453,"NO2",IF(O453=K453,"CO",IF(O453=L453,"O3",IF(O453=M453,"PM10",IF(O453=N453,"PM2.5",)))))))</f>
        <v/>
      </c>
      <c r="Q453" s="23" t="str">
        <f t="shared" ref="Q453:Q516" si="140">IF(COUNT(O453)=1,IF(O453&lt;=50,"一级,优",IF(O453&lt;=100,"二级，良",IF(O453&lt;=150,"三级，轻度污染",IF(O453&lt;=200,"四级，中度污染",IF(O453&lt;=300,"五级，重度污染",IF(O453&gt;300,"六级，严重污染")))))))</f>
        <v>一级,优</v>
      </c>
      <c r="R453" s="28">
        <f t="shared" si="129"/>
        <v>43.3333333333333</v>
      </c>
      <c r="S453" s="28">
        <f t="shared" si="127"/>
        <v>32.2873647322177</v>
      </c>
      <c r="T453" s="28">
        <f t="shared" si="128"/>
        <v>11.0459686011157</v>
      </c>
      <c r="U453" s="29" t="b">
        <f t="shared" si="130"/>
        <v>0</v>
      </c>
      <c r="V453" s="28">
        <f t="shared" si="124"/>
        <v>46.3333333333333</v>
      </c>
      <c r="W453" s="29">
        <f t="shared" si="125"/>
        <v>0</v>
      </c>
      <c r="X453" s="29" t="b">
        <f t="shared" si="131"/>
        <v>0</v>
      </c>
      <c r="Y453" s="28">
        <f t="shared" si="126"/>
        <v>25.4833333333333</v>
      </c>
    </row>
    <row r="454" s="1" customFormat="1" spans="1:25">
      <c r="A454" s="14" t="s">
        <v>42</v>
      </c>
      <c r="B454" s="15" t="s">
        <v>493</v>
      </c>
      <c r="C454" s="16">
        <v>6</v>
      </c>
      <c r="D454" s="16">
        <v>11</v>
      </c>
      <c r="E454" s="16">
        <v>0.5</v>
      </c>
      <c r="F454" s="16">
        <v>66</v>
      </c>
      <c r="G454" s="16">
        <v>26</v>
      </c>
      <c r="H454" s="16">
        <v>9</v>
      </c>
      <c r="I454" s="22">
        <f t="shared" si="132"/>
        <v>2</v>
      </c>
      <c r="J454" s="22">
        <f t="shared" si="133"/>
        <v>6</v>
      </c>
      <c r="K454" s="22">
        <f t="shared" si="134"/>
        <v>5</v>
      </c>
      <c r="L454" s="22">
        <f t="shared" si="135"/>
        <v>21</v>
      </c>
      <c r="M454" s="22">
        <f t="shared" si="136"/>
        <v>26</v>
      </c>
      <c r="N454" s="22">
        <f t="shared" si="137"/>
        <v>13</v>
      </c>
      <c r="O454" s="22">
        <f t="shared" si="138"/>
        <v>26</v>
      </c>
      <c r="P454" s="23" t="str">
        <f t="shared" si="139"/>
        <v/>
      </c>
      <c r="Q454" s="23" t="str">
        <f t="shared" si="140"/>
        <v>一级,优</v>
      </c>
      <c r="R454" s="28">
        <f t="shared" si="129"/>
        <v>34.6153846153846</v>
      </c>
      <c r="S454" s="28">
        <f t="shared" si="127"/>
        <v>29.6484758433288</v>
      </c>
      <c r="T454" s="28">
        <f t="shared" si="128"/>
        <v>4.96690877205583</v>
      </c>
      <c r="U454" s="29" t="b">
        <f t="shared" si="130"/>
        <v>0</v>
      </c>
      <c r="V454" s="28">
        <f t="shared" si="124"/>
        <v>45.6666666666667</v>
      </c>
      <c r="W454" s="29">
        <f t="shared" si="125"/>
        <v>0</v>
      </c>
      <c r="X454" s="29" t="b">
        <f t="shared" si="131"/>
        <v>0</v>
      </c>
      <c r="Y454" s="28">
        <f t="shared" si="126"/>
        <v>25.1166666666667</v>
      </c>
    </row>
    <row r="455" s="1" customFormat="1" spans="1:25">
      <c r="A455" s="14" t="s">
        <v>42</v>
      </c>
      <c r="B455" s="15" t="s">
        <v>494</v>
      </c>
      <c r="C455" s="16">
        <v>6</v>
      </c>
      <c r="D455" s="16">
        <v>10</v>
      </c>
      <c r="E455" s="16">
        <v>0.5</v>
      </c>
      <c r="F455" s="16">
        <v>65</v>
      </c>
      <c r="G455" s="16">
        <v>11</v>
      </c>
      <c r="H455" s="16">
        <v>7</v>
      </c>
      <c r="I455" s="22">
        <f t="shared" si="132"/>
        <v>2</v>
      </c>
      <c r="J455" s="22">
        <f t="shared" si="133"/>
        <v>5</v>
      </c>
      <c r="K455" s="22">
        <f t="shared" si="134"/>
        <v>5</v>
      </c>
      <c r="L455" s="22">
        <f t="shared" si="135"/>
        <v>21</v>
      </c>
      <c r="M455" s="22">
        <f t="shared" si="136"/>
        <v>11</v>
      </c>
      <c r="N455" s="22">
        <f t="shared" si="137"/>
        <v>10</v>
      </c>
      <c r="O455" s="22">
        <f t="shared" si="138"/>
        <v>21</v>
      </c>
      <c r="P455" s="23" t="str">
        <f t="shared" si="139"/>
        <v/>
      </c>
      <c r="Q455" s="23" t="str">
        <f t="shared" si="140"/>
        <v>一级,优</v>
      </c>
      <c r="R455" s="28">
        <f t="shared" si="129"/>
        <v>63.6363636363636</v>
      </c>
      <c r="S455" s="28">
        <f t="shared" si="127"/>
        <v>26.0516097464627</v>
      </c>
      <c r="T455" s="28">
        <f t="shared" si="128"/>
        <v>37.584753889901</v>
      </c>
      <c r="U455" s="29" t="b">
        <f t="shared" si="130"/>
        <v>0</v>
      </c>
      <c r="V455" s="28">
        <f t="shared" si="124"/>
        <v>45.3333333333333</v>
      </c>
      <c r="W455" s="29">
        <f t="shared" si="125"/>
        <v>0</v>
      </c>
      <c r="X455" s="29" t="b">
        <f t="shared" si="131"/>
        <v>0</v>
      </c>
      <c r="Y455" s="28">
        <f t="shared" si="126"/>
        <v>24.9333333333333</v>
      </c>
    </row>
    <row r="456" s="1" customFormat="1" spans="1:25">
      <c r="A456" s="35" t="s">
        <v>42</v>
      </c>
      <c r="B456" s="15" t="s">
        <v>495</v>
      </c>
      <c r="C456" s="36">
        <v>6</v>
      </c>
      <c r="D456" s="36">
        <v>8</v>
      </c>
      <c r="E456" s="36">
        <v>0.5</v>
      </c>
      <c r="F456" s="36">
        <v>65</v>
      </c>
      <c r="G456" s="36">
        <v>20</v>
      </c>
      <c r="H456" s="36">
        <v>5</v>
      </c>
      <c r="I456" s="22">
        <f t="shared" si="132"/>
        <v>2</v>
      </c>
      <c r="J456" s="22">
        <f t="shared" si="133"/>
        <v>4</v>
      </c>
      <c r="K456" s="22">
        <f t="shared" si="134"/>
        <v>5</v>
      </c>
      <c r="L456" s="22">
        <f t="shared" si="135"/>
        <v>21</v>
      </c>
      <c r="M456" s="22">
        <f t="shared" si="136"/>
        <v>20</v>
      </c>
      <c r="N456" s="22">
        <f t="shared" si="137"/>
        <v>8</v>
      </c>
      <c r="O456" s="22">
        <f t="shared" si="138"/>
        <v>21</v>
      </c>
      <c r="P456" s="23" t="str">
        <f t="shared" si="139"/>
        <v/>
      </c>
      <c r="Q456" s="23" t="str">
        <f t="shared" si="140"/>
        <v>一级,优</v>
      </c>
      <c r="R456" s="28">
        <f t="shared" si="129"/>
        <v>25</v>
      </c>
      <c r="S456" s="28">
        <f t="shared" si="127"/>
        <v>26.5469477418007</v>
      </c>
      <c r="T456" s="28">
        <f t="shared" si="128"/>
        <v>-1.54694774180068</v>
      </c>
      <c r="U456" s="29" t="b">
        <f t="shared" si="130"/>
        <v>0</v>
      </c>
      <c r="V456" s="28">
        <f t="shared" si="124"/>
        <v>40.3333333333333</v>
      </c>
      <c r="W456" s="29">
        <f t="shared" si="125"/>
        <v>0</v>
      </c>
      <c r="X456" s="29" t="b">
        <f t="shared" si="131"/>
        <v>0</v>
      </c>
      <c r="Y456" s="28">
        <f t="shared" si="126"/>
        <v>22.1833333333333</v>
      </c>
    </row>
    <row r="457" s="1" customFormat="1" spans="1:25">
      <c r="A457" s="35" t="s">
        <v>42</v>
      </c>
      <c r="B457" s="15" t="s">
        <v>496</v>
      </c>
      <c r="C457" s="36">
        <v>6</v>
      </c>
      <c r="D457" s="36">
        <v>8</v>
      </c>
      <c r="E457" s="36">
        <v>0.5</v>
      </c>
      <c r="F457" s="36">
        <v>67</v>
      </c>
      <c r="G457" s="36">
        <v>10</v>
      </c>
      <c r="H457" s="36">
        <v>4</v>
      </c>
      <c r="I457" s="22">
        <f t="shared" si="132"/>
        <v>2</v>
      </c>
      <c r="J457" s="22">
        <f t="shared" si="133"/>
        <v>4</v>
      </c>
      <c r="K457" s="22">
        <f t="shared" si="134"/>
        <v>5</v>
      </c>
      <c r="L457" s="22">
        <f t="shared" si="135"/>
        <v>21</v>
      </c>
      <c r="M457" s="22">
        <f t="shared" si="136"/>
        <v>10</v>
      </c>
      <c r="N457" s="22">
        <f t="shared" si="137"/>
        <v>6</v>
      </c>
      <c r="O457" s="22">
        <f t="shared" si="138"/>
        <v>21</v>
      </c>
      <c r="P457" s="23" t="str">
        <f t="shared" si="139"/>
        <v/>
      </c>
      <c r="Q457" s="23" t="str">
        <f t="shared" si="140"/>
        <v>一级,优</v>
      </c>
      <c r="R457" s="28">
        <f t="shared" si="129"/>
        <v>40</v>
      </c>
      <c r="S457" s="28">
        <f t="shared" si="127"/>
        <v>23.7283202908203</v>
      </c>
      <c r="T457" s="28">
        <f t="shared" si="128"/>
        <v>16.2716797091797</v>
      </c>
      <c r="U457" s="29" t="b">
        <f t="shared" si="130"/>
        <v>0</v>
      </c>
      <c r="V457" s="28">
        <f t="shared" si="124"/>
        <v>41.3333333333333</v>
      </c>
      <c r="W457" s="29">
        <f t="shared" si="125"/>
        <v>0</v>
      </c>
      <c r="X457" s="29" t="b">
        <f t="shared" si="131"/>
        <v>0</v>
      </c>
      <c r="Y457" s="28">
        <f t="shared" si="126"/>
        <v>22.7333333333333</v>
      </c>
    </row>
    <row r="458" s="1" customFormat="1" spans="1:25">
      <c r="A458" s="35" t="s">
        <v>42</v>
      </c>
      <c r="B458" s="15" t="s">
        <v>497</v>
      </c>
      <c r="C458" s="36">
        <v>6</v>
      </c>
      <c r="D458" s="36">
        <v>8</v>
      </c>
      <c r="E458" s="36">
        <v>0.5</v>
      </c>
      <c r="F458" s="36">
        <v>67</v>
      </c>
      <c r="G458" s="36">
        <v>10</v>
      </c>
      <c r="H458" s="36">
        <v>4</v>
      </c>
      <c r="I458" s="22">
        <f t="shared" si="132"/>
        <v>2</v>
      </c>
      <c r="J458" s="22">
        <f t="shared" si="133"/>
        <v>4</v>
      </c>
      <c r="K458" s="22">
        <f t="shared" si="134"/>
        <v>5</v>
      </c>
      <c r="L458" s="22">
        <f t="shared" si="135"/>
        <v>21</v>
      </c>
      <c r="M458" s="22">
        <f t="shared" si="136"/>
        <v>10</v>
      </c>
      <c r="N458" s="22">
        <f t="shared" si="137"/>
        <v>6</v>
      </c>
      <c r="O458" s="22">
        <f t="shared" si="138"/>
        <v>21</v>
      </c>
      <c r="P458" s="23" t="str">
        <f t="shared" si="139"/>
        <v/>
      </c>
      <c r="Q458" s="23" t="str">
        <f t="shared" si="140"/>
        <v>一级,优</v>
      </c>
      <c r="R458" s="28">
        <f t="shared" si="129"/>
        <v>40</v>
      </c>
      <c r="S458" s="28">
        <f t="shared" si="127"/>
        <v>22.3741536241536</v>
      </c>
      <c r="T458" s="28">
        <f t="shared" si="128"/>
        <v>17.6258463758464</v>
      </c>
      <c r="U458" s="29" t="b">
        <f t="shared" si="130"/>
        <v>0</v>
      </c>
      <c r="V458" s="28">
        <f t="shared" ref="V458:V521" si="141">AVERAGE(G452:G457)*2</f>
        <v>39.3333333333333</v>
      </c>
      <c r="W458" s="29">
        <f t="shared" ref="W458:W521" si="142">IF(V458="","",IF(G458&gt;=V458,1,0))</f>
        <v>0</v>
      </c>
      <c r="X458" s="29" t="b">
        <f t="shared" si="131"/>
        <v>0</v>
      </c>
      <c r="Y458" s="28">
        <f t="shared" ref="Y458:Y521" si="143">AVERAGE(G452:G457)*10%+AVERAGE(G452:G457)</f>
        <v>21.6333333333333</v>
      </c>
    </row>
    <row r="459" s="1" customFormat="1" spans="1:25">
      <c r="A459" s="35" t="s">
        <v>42</v>
      </c>
      <c r="B459" s="15" t="s">
        <v>498</v>
      </c>
      <c r="C459" s="36">
        <v>6</v>
      </c>
      <c r="D459" s="36">
        <v>8</v>
      </c>
      <c r="E459" s="36">
        <v>0.5</v>
      </c>
      <c r="F459" s="36">
        <v>64</v>
      </c>
      <c r="G459" s="36">
        <v>9</v>
      </c>
      <c r="H459" s="36">
        <v>3</v>
      </c>
      <c r="I459" s="22">
        <f t="shared" si="132"/>
        <v>2</v>
      </c>
      <c r="J459" s="22">
        <f t="shared" si="133"/>
        <v>4</v>
      </c>
      <c r="K459" s="22">
        <f t="shared" si="134"/>
        <v>5</v>
      </c>
      <c r="L459" s="22">
        <f t="shared" si="135"/>
        <v>20</v>
      </c>
      <c r="M459" s="22">
        <f t="shared" si="136"/>
        <v>9</v>
      </c>
      <c r="N459" s="22">
        <f t="shared" si="137"/>
        <v>5</v>
      </c>
      <c r="O459" s="22">
        <f t="shared" si="138"/>
        <v>20</v>
      </c>
      <c r="P459" s="23" t="str">
        <f t="shared" si="139"/>
        <v/>
      </c>
      <c r="Q459" s="23" t="str">
        <f t="shared" si="140"/>
        <v>一级,优</v>
      </c>
      <c r="R459" s="28">
        <f t="shared" si="129"/>
        <v>33.3333333333333</v>
      </c>
      <c r="S459" s="28">
        <f t="shared" ref="S459:S522" si="144">AVERAGE(R453:R458)*0.5</f>
        <v>20.5487567987568</v>
      </c>
      <c r="T459" s="28">
        <f t="shared" ref="T459:T522" si="145">R459-S459</f>
        <v>12.7845765345765</v>
      </c>
      <c r="U459" s="29" t="b">
        <f t="shared" si="130"/>
        <v>0</v>
      </c>
      <c r="V459" s="28">
        <f t="shared" si="141"/>
        <v>35.6666666666667</v>
      </c>
      <c r="W459" s="29">
        <f t="shared" si="142"/>
        <v>0</v>
      </c>
      <c r="X459" s="29" t="b">
        <f t="shared" si="131"/>
        <v>0</v>
      </c>
      <c r="Y459" s="28">
        <f t="shared" si="143"/>
        <v>19.6166666666667</v>
      </c>
    </row>
    <row r="460" s="1" customFormat="1" spans="1:25">
      <c r="A460" s="35" t="s">
        <v>42</v>
      </c>
      <c r="B460" s="15" t="s">
        <v>499</v>
      </c>
      <c r="C460" s="36">
        <v>6</v>
      </c>
      <c r="D460" s="36">
        <v>8</v>
      </c>
      <c r="E460" s="36">
        <v>0.5</v>
      </c>
      <c r="F460" s="36">
        <v>61</v>
      </c>
      <c r="G460" s="36">
        <v>9</v>
      </c>
      <c r="H460" s="36">
        <v>4</v>
      </c>
      <c r="I460" s="22">
        <f t="shared" si="132"/>
        <v>2</v>
      </c>
      <c r="J460" s="22">
        <f t="shared" si="133"/>
        <v>4</v>
      </c>
      <c r="K460" s="22">
        <f t="shared" si="134"/>
        <v>5</v>
      </c>
      <c r="L460" s="22">
        <f t="shared" si="135"/>
        <v>20</v>
      </c>
      <c r="M460" s="22">
        <f t="shared" si="136"/>
        <v>9</v>
      </c>
      <c r="N460" s="22">
        <f t="shared" si="137"/>
        <v>6</v>
      </c>
      <c r="O460" s="22">
        <f t="shared" si="138"/>
        <v>20</v>
      </c>
      <c r="P460" s="23" t="str">
        <f t="shared" si="139"/>
        <v/>
      </c>
      <c r="Q460" s="23" t="str">
        <f t="shared" si="140"/>
        <v>一级,优</v>
      </c>
      <c r="R460" s="28">
        <f t="shared" si="129"/>
        <v>44.4444444444444</v>
      </c>
      <c r="S460" s="28">
        <f t="shared" si="144"/>
        <v>19.7154234654235</v>
      </c>
      <c r="T460" s="28">
        <f t="shared" si="145"/>
        <v>24.729020979021</v>
      </c>
      <c r="U460" s="29" t="b">
        <f t="shared" si="130"/>
        <v>0</v>
      </c>
      <c r="V460" s="28">
        <f t="shared" si="141"/>
        <v>28.6666666666667</v>
      </c>
      <c r="W460" s="29">
        <f t="shared" si="142"/>
        <v>0</v>
      </c>
      <c r="X460" s="29" t="b">
        <f t="shared" si="131"/>
        <v>0</v>
      </c>
      <c r="Y460" s="28">
        <f t="shared" si="143"/>
        <v>15.7666666666667</v>
      </c>
    </row>
    <row r="461" s="1" customFormat="1" spans="1:25">
      <c r="A461" s="35" t="s">
        <v>42</v>
      </c>
      <c r="B461" s="15" t="s">
        <v>500</v>
      </c>
      <c r="C461" s="36">
        <v>6</v>
      </c>
      <c r="D461" s="36">
        <v>10</v>
      </c>
      <c r="E461" s="36">
        <v>0.5</v>
      </c>
      <c r="F461" s="36">
        <v>61</v>
      </c>
      <c r="G461" s="36">
        <v>5</v>
      </c>
      <c r="H461" s="36">
        <v>8</v>
      </c>
      <c r="I461" s="22">
        <f t="shared" si="132"/>
        <v>2</v>
      </c>
      <c r="J461" s="22">
        <f t="shared" si="133"/>
        <v>5</v>
      </c>
      <c r="K461" s="22">
        <f t="shared" si="134"/>
        <v>5</v>
      </c>
      <c r="L461" s="22">
        <f t="shared" si="135"/>
        <v>20</v>
      </c>
      <c r="M461" s="22">
        <f t="shared" si="136"/>
        <v>5</v>
      </c>
      <c r="N461" s="22">
        <f t="shared" si="137"/>
        <v>12</v>
      </c>
      <c r="O461" s="22">
        <f t="shared" si="138"/>
        <v>20</v>
      </c>
      <c r="P461" s="23" t="str">
        <f t="shared" si="139"/>
        <v/>
      </c>
      <c r="Q461" s="23" t="str">
        <f t="shared" si="140"/>
        <v>一级,优</v>
      </c>
      <c r="R461" s="28">
        <f t="shared" si="129"/>
        <v>160</v>
      </c>
      <c r="S461" s="28">
        <f t="shared" si="144"/>
        <v>20.5345117845118</v>
      </c>
      <c r="T461" s="28">
        <f t="shared" si="145"/>
        <v>139.465488215488</v>
      </c>
      <c r="U461" s="29" t="b">
        <f t="shared" si="130"/>
        <v>0</v>
      </c>
      <c r="V461" s="28">
        <f t="shared" si="141"/>
        <v>23</v>
      </c>
      <c r="W461" s="29">
        <f t="shared" si="142"/>
        <v>0</v>
      </c>
      <c r="X461" s="29" t="b">
        <f t="shared" si="131"/>
        <v>0</v>
      </c>
      <c r="Y461" s="28">
        <f t="shared" si="143"/>
        <v>12.65</v>
      </c>
    </row>
    <row r="462" s="1" customFormat="1" spans="1:25">
      <c r="A462" s="35" t="s">
        <v>42</v>
      </c>
      <c r="B462" s="15" t="s">
        <v>501</v>
      </c>
      <c r="C462" s="36">
        <v>6</v>
      </c>
      <c r="D462" s="36">
        <v>11</v>
      </c>
      <c r="E462" s="36">
        <v>0.5</v>
      </c>
      <c r="F462" s="36">
        <v>59</v>
      </c>
      <c r="G462" s="36">
        <v>34</v>
      </c>
      <c r="H462" s="36">
        <v>17</v>
      </c>
      <c r="I462" s="22">
        <f t="shared" si="132"/>
        <v>2</v>
      </c>
      <c r="J462" s="22">
        <f t="shared" si="133"/>
        <v>6</v>
      </c>
      <c r="K462" s="22">
        <f t="shared" si="134"/>
        <v>5</v>
      </c>
      <c r="L462" s="22">
        <f t="shared" si="135"/>
        <v>19</v>
      </c>
      <c r="M462" s="22">
        <f t="shared" si="136"/>
        <v>34</v>
      </c>
      <c r="N462" s="22">
        <f t="shared" si="137"/>
        <v>25</v>
      </c>
      <c r="O462" s="22">
        <f t="shared" si="138"/>
        <v>34</v>
      </c>
      <c r="P462" s="23" t="str">
        <f t="shared" si="139"/>
        <v/>
      </c>
      <c r="Q462" s="23" t="str">
        <f t="shared" si="140"/>
        <v>一级,优</v>
      </c>
      <c r="R462" s="28">
        <f t="shared" si="129"/>
        <v>50</v>
      </c>
      <c r="S462" s="28">
        <f t="shared" si="144"/>
        <v>28.5648148148148</v>
      </c>
      <c r="T462" s="28">
        <f t="shared" si="145"/>
        <v>21.4351851851852</v>
      </c>
      <c r="U462" s="29" t="b">
        <f t="shared" si="130"/>
        <v>0</v>
      </c>
      <c r="V462" s="28">
        <f t="shared" si="141"/>
        <v>21</v>
      </c>
      <c r="W462" s="29">
        <f t="shared" si="142"/>
        <v>1</v>
      </c>
      <c r="X462" s="29" t="b">
        <f t="shared" si="131"/>
        <v>0</v>
      </c>
      <c r="Y462" s="28">
        <f t="shared" si="143"/>
        <v>11.55</v>
      </c>
    </row>
    <row r="463" s="1" customFormat="1" spans="1:25">
      <c r="A463" s="35" t="s">
        <v>42</v>
      </c>
      <c r="B463" s="15" t="s">
        <v>502</v>
      </c>
      <c r="C463" s="36">
        <v>6</v>
      </c>
      <c r="D463" s="36">
        <v>10</v>
      </c>
      <c r="E463" s="36">
        <v>0.5</v>
      </c>
      <c r="F463" s="36">
        <v>55</v>
      </c>
      <c r="G463" s="36">
        <v>65</v>
      </c>
      <c r="H463" s="36">
        <v>20</v>
      </c>
      <c r="I463" s="22">
        <f t="shared" si="132"/>
        <v>2</v>
      </c>
      <c r="J463" s="22">
        <f t="shared" si="133"/>
        <v>5</v>
      </c>
      <c r="K463" s="22">
        <f t="shared" si="134"/>
        <v>5</v>
      </c>
      <c r="L463" s="22">
        <f t="shared" si="135"/>
        <v>18</v>
      </c>
      <c r="M463" s="22">
        <f t="shared" si="136"/>
        <v>58</v>
      </c>
      <c r="N463" s="22">
        <f t="shared" si="137"/>
        <v>29</v>
      </c>
      <c r="O463" s="22">
        <f t="shared" si="138"/>
        <v>58</v>
      </c>
      <c r="P463" s="23" t="str">
        <f t="shared" si="139"/>
        <v>PM10</v>
      </c>
      <c r="Q463" s="23" t="str">
        <f t="shared" si="140"/>
        <v>二级，良</v>
      </c>
      <c r="R463" s="28">
        <f t="shared" si="129"/>
        <v>30.7692307692308</v>
      </c>
      <c r="S463" s="28">
        <f t="shared" si="144"/>
        <v>30.6481481481481</v>
      </c>
      <c r="T463" s="28">
        <f t="shared" si="145"/>
        <v>0.121082621082621</v>
      </c>
      <c r="U463" s="29" t="b">
        <f t="shared" si="130"/>
        <v>0</v>
      </c>
      <c r="V463" s="28">
        <f t="shared" si="141"/>
        <v>25.6666666666667</v>
      </c>
      <c r="W463" s="29">
        <f t="shared" si="142"/>
        <v>1</v>
      </c>
      <c r="X463" s="29" t="b">
        <f t="shared" si="131"/>
        <v>0</v>
      </c>
      <c r="Y463" s="28">
        <f t="shared" si="143"/>
        <v>14.1166666666667</v>
      </c>
    </row>
    <row r="464" s="1" customFormat="1" spans="1:25">
      <c r="A464" s="14" t="s">
        <v>42</v>
      </c>
      <c r="B464" s="15" t="s">
        <v>503</v>
      </c>
      <c r="C464" s="16">
        <v>6</v>
      </c>
      <c r="D464" s="16">
        <v>8</v>
      </c>
      <c r="E464" s="16">
        <v>0.4</v>
      </c>
      <c r="F464" s="16">
        <v>54</v>
      </c>
      <c r="G464" s="16">
        <v>94</v>
      </c>
      <c r="H464" s="16">
        <v>20</v>
      </c>
      <c r="I464" s="22">
        <f t="shared" si="132"/>
        <v>2</v>
      </c>
      <c r="J464" s="22">
        <f t="shared" si="133"/>
        <v>4</v>
      </c>
      <c r="K464" s="22">
        <f t="shared" si="134"/>
        <v>4</v>
      </c>
      <c r="L464" s="22">
        <f t="shared" si="135"/>
        <v>17</v>
      </c>
      <c r="M464" s="22">
        <f t="shared" si="136"/>
        <v>72</v>
      </c>
      <c r="N464" s="22">
        <f t="shared" si="137"/>
        <v>29</v>
      </c>
      <c r="O464" s="22">
        <f t="shared" si="138"/>
        <v>72</v>
      </c>
      <c r="P464" s="23" t="str">
        <f t="shared" si="139"/>
        <v>PM10</v>
      </c>
      <c r="Q464" s="23" t="str">
        <f t="shared" si="140"/>
        <v>二级，良</v>
      </c>
      <c r="R464" s="28">
        <f t="shared" si="129"/>
        <v>21.2765957446809</v>
      </c>
      <c r="S464" s="28">
        <f t="shared" si="144"/>
        <v>29.8789173789174</v>
      </c>
      <c r="T464" s="28">
        <f t="shared" si="145"/>
        <v>-8.60232163423653</v>
      </c>
      <c r="U464" s="29" t="b">
        <f t="shared" si="130"/>
        <v>0</v>
      </c>
      <c r="V464" s="28">
        <f t="shared" si="141"/>
        <v>44</v>
      </c>
      <c r="W464" s="29">
        <f t="shared" si="142"/>
        <v>1</v>
      </c>
      <c r="X464" s="29" t="b">
        <f t="shared" si="131"/>
        <v>0</v>
      </c>
      <c r="Y464" s="28">
        <f t="shared" si="143"/>
        <v>24.2</v>
      </c>
    </row>
    <row r="465" s="1" customFormat="1" spans="1:25">
      <c r="A465" s="14" t="s">
        <v>42</v>
      </c>
      <c r="B465" s="15" t="s">
        <v>504</v>
      </c>
      <c r="C465" s="16">
        <v>6</v>
      </c>
      <c r="D465" s="16">
        <v>8</v>
      </c>
      <c r="E465" s="16">
        <v>0.4</v>
      </c>
      <c r="F465" s="16">
        <v>61</v>
      </c>
      <c r="G465" s="16">
        <v>91</v>
      </c>
      <c r="H465" s="16">
        <v>18</v>
      </c>
      <c r="I465" s="22">
        <f t="shared" si="132"/>
        <v>2</v>
      </c>
      <c r="J465" s="22">
        <f t="shared" si="133"/>
        <v>4</v>
      </c>
      <c r="K465" s="22">
        <f t="shared" si="134"/>
        <v>4</v>
      </c>
      <c r="L465" s="22">
        <f t="shared" si="135"/>
        <v>20</v>
      </c>
      <c r="M465" s="22">
        <f t="shared" si="136"/>
        <v>71</v>
      </c>
      <c r="N465" s="22">
        <f t="shared" si="137"/>
        <v>26</v>
      </c>
      <c r="O465" s="22">
        <f t="shared" si="138"/>
        <v>71</v>
      </c>
      <c r="P465" s="23" t="str">
        <f t="shared" si="139"/>
        <v>PM10</v>
      </c>
      <c r="Q465" s="23" t="str">
        <f t="shared" si="140"/>
        <v>二级，良</v>
      </c>
      <c r="R465" s="28">
        <f t="shared" si="129"/>
        <v>19.7802197802198</v>
      </c>
      <c r="S465" s="28">
        <f t="shared" si="144"/>
        <v>28.3186336909741</v>
      </c>
      <c r="T465" s="28">
        <f t="shared" si="145"/>
        <v>-8.53841391075433</v>
      </c>
      <c r="U465" s="29" t="b">
        <f t="shared" si="130"/>
        <v>0</v>
      </c>
      <c r="V465" s="28">
        <f t="shared" si="141"/>
        <v>72</v>
      </c>
      <c r="W465" s="29">
        <f t="shared" si="142"/>
        <v>1</v>
      </c>
      <c r="X465" s="29" t="b">
        <f t="shared" si="131"/>
        <v>0</v>
      </c>
      <c r="Y465" s="28">
        <f t="shared" si="143"/>
        <v>39.6</v>
      </c>
    </row>
    <row r="466" s="1" customFormat="1" spans="1:25">
      <c r="A466" s="14" t="s">
        <v>42</v>
      </c>
      <c r="B466" s="15" t="s">
        <v>505</v>
      </c>
      <c r="C466" s="16">
        <v>6</v>
      </c>
      <c r="D466" s="16">
        <v>10</v>
      </c>
      <c r="E466" s="16">
        <v>0.4</v>
      </c>
      <c r="F466" s="16">
        <v>55</v>
      </c>
      <c r="G466" s="16">
        <v>71</v>
      </c>
      <c r="H466" s="16">
        <v>20</v>
      </c>
      <c r="I466" s="22">
        <f t="shared" si="132"/>
        <v>2</v>
      </c>
      <c r="J466" s="22">
        <f t="shared" si="133"/>
        <v>5</v>
      </c>
      <c r="K466" s="22">
        <f t="shared" si="134"/>
        <v>4</v>
      </c>
      <c r="L466" s="22">
        <f t="shared" si="135"/>
        <v>18</v>
      </c>
      <c r="M466" s="22">
        <f t="shared" si="136"/>
        <v>61</v>
      </c>
      <c r="N466" s="22">
        <f t="shared" si="137"/>
        <v>29</v>
      </c>
      <c r="O466" s="22">
        <f t="shared" si="138"/>
        <v>61</v>
      </c>
      <c r="P466" s="23" t="str">
        <f t="shared" si="139"/>
        <v>PM10</v>
      </c>
      <c r="Q466" s="23" t="str">
        <f t="shared" si="140"/>
        <v>二级，良</v>
      </c>
      <c r="R466" s="28">
        <f t="shared" si="129"/>
        <v>28.169014084507</v>
      </c>
      <c r="S466" s="28">
        <f t="shared" si="144"/>
        <v>27.189207561548</v>
      </c>
      <c r="T466" s="28">
        <f t="shared" si="145"/>
        <v>0.979806522959056</v>
      </c>
      <c r="U466" s="29" t="b">
        <f t="shared" si="130"/>
        <v>0</v>
      </c>
      <c r="V466" s="28">
        <f t="shared" si="141"/>
        <v>99.3333333333333</v>
      </c>
      <c r="W466" s="29">
        <f t="shared" si="142"/>
        <v>0</v>
      </c>
      <c r="X466" s="29" t="b">
        <f t="shared" si="131"/>
        <v>0</v>
      </c>
      <c r="Y466" s="28">
        <f t="shared" si="143"/>
        <v>54.6333333333333</v>
      </c>
    </row>
    <row r="467" s="1" customFormat="1" spans="1:25">
      <c r="A467" s="14" t="s">
        <v>42</v>
      </c>
      <c r="B467" s="15" t="s">
        <v>506</v>
      </c>
      <c r="C467" s="16">
        <v>6</v>
      </c>
      <c r="D467" s="16">
        <v>9</v>
      </c>
      <c r="E467" s="16">
        <v>0.4</v>
      </c>
      <c r="F467" s="16">
        <v>58</v>
      </c>
      <c r="G467" s="16">
        <v>101</v>
      </c>
      <c r="H467" s="16">
        <v>25</v>
      </c>
      <c r="I467" s="22">
        <f t="shared" si="132"/>
        <v>2</v>
      </c>
      <c r="J467" s="22">
        <f t="shared" si="133"/>
        <v>5</v>
      </c>
      <c r="K467" s="22">
        <f t="shared" si="134"/>
        <v>4</v>
      </c>
      <c r="L467" s="22">
        <f t="shared" si="135"/>
        <v>19</v>
      </c>
      <c r="M467" s="22">
        <f t="shared" si="136"/>
        <v>76</v>
      </c>
      <c r="N467" s="22">
        <f t="shared" si="137"/>
        <v>36</v>
      </c>
      <c r="O467" s="22">
        <f t="shared" si="138"/>
        <v>76</v>
      </c>
      <c r="P467" s="23" t="str">
        <f t="shared" si="139"/>
        <v>PM10</v>
      </c>
      <c r="Q467" s="23" t="str">
        <f t="shared" si="140"/>
        <v>二级，良</v>
      </c>
      <c r="R467" s="28">
        <f t="shared" si="129"/>
        <v>24.7524752475248</v>
      </c>
      <c r="S467" s="28">
        <f t="shared" si="144"/>
        <v>25.8329216982199</v>
      </c>
      <c r="T467" s="28">
        <f t="shared" si="145"/>
        <v>-1.08044645069512</v>
      </c>
      <c r="U467" s="29" t="b">
        <f t="shared" si="130"/>
        <v>0</v>
      </c>
      <c r="V467" s="28">
        <f t="shared" si="141"/>
        <v>120</v>
      </c>
      <c r="W467" s="29">
        <f t="shared" si="142"/>
        <v>0</v>
      </c>
      <c r="X467" s="29" t="b">
        <f t="shared" si="131"/>
        <v>0</v>
      </c>
      <c r="Y467" s="28">
        <f t="shared" si="143"/>
        <v>66</v>
      </c>
    </row>
    <row r="468" s="1" customFormat="1" spans="1:25">
      <c r="A468" s="14" t="s">
        <v>42</v>
      </c>
      <c r="B468" s="15" t="s">
        <v>507</v>
      </c>
      <c r="C468" s="16">
        <v>7</v>
      </c>
      <c r="D468" s="16">
        <v>11</v>
      </c>
      <c r="E468" s="16">
        <v>0.4</v>
      </c>
      <c r="F468" s="16">
        <v>58</v>
      </c>
      <c r="G468" s="16">
        <v>132</v>
      </c>
      <c r="H468" s="16">
        <v>29</v>
      </c>
      <c r="I468" s="22">
        <f t="shared" si="132"/>
        <v>3</v>
      </c>
      <c r="J468" s="22">
        <f t="shared" si="133"/>
        <v>6</v>
      </c>
      <c r="K468" s="22">
        <f t="shared" si="134"/>
        <v>4</v>
      </c>
      <c r="L468" s="22">
        <f t="shared" si="135"/>
        <v>19</v>
      </c>
      <c r="M468" s="22">
        <f t="shared" si="136"/>
        <v>91</v>
      </c>
      <c r="N468" s="22">
        <f t="shared" si="137"/>
        <v>42</v>
      </c>
      <c r="O468" s="22">
        <f t="shared" si="138"/>
        <v>91</v>
      </c>
      <c r="P468" s="23" t="str">
        <f t="shared" si="139"/>
        <v>PM10</v>
      </c>
      <c r="Q468" s="23" t="str">
        <f t="shared" si="140"/>
        <v>二级，良</v>
      </c>
      <c r="R468" s="28">
        <f t="shared" si="129"/>
        <v>21.969696969697</v>
      </c>
      <c r="S468" s="28">
        <f t="shared" si="144"/>
        <v>14.5622946355136</v>
      </c>
      <c r="T468" s="28">
        <f t="shared" si="145"/>
        <v>7.40740233418337</v>
      </c>
      <c r="U468" s="29" t="b">
        <f t="shared" si="130"/>
        <v>0</v>
      </c>
      <c r="V468" s="28">
        <f t="shared" si="141"/>
        <v>152</v>
      </c>
      <c r="W468" s="29">
        <f t="shared" si="142"/>
        <v>0</v>
      </c>
      <c r="X468" s="29" t="b">
        <f t="shared" si="131"/>
        <v>0</v>
      </c>
      <c r="Y468" s="28">
        <f t="shared" si="143"/>
        <v>83.6</v>
      </c>
    </row>
    <row r="469" s="1" customFormat="1" spans="1:25">
      <c r="A469" s="14" t="s">
        <v>42</v>
      </c>
      <c r="B469" s="15" t="s">
        <v>508</v>
      </c>
      <c r="C469" s="16">
        <v>8</v>
      </c>
      <c r="D469" s="16">
        <v>11</v>
      </c>
      <c r="E469" s="16">
        <v>0.4</v>
      </c>
      <c r="F469" s="16">
        <v>59</v>
      </c>
      <c r="G469" s="16">
        <v>159</v>
      </c>
      <c r="H469" s="16">
        <v>32</v>
      </c>
      <c r="I469" s="22">
        <f t="shared" si="132"/>
        <v>3</v>
      </c>
      <c r="J469" s="22">
        <f t="shared" si="133"/>
        <v>6</v>
      </c>
      <c r="K469" s="22">
        <f t="shared" si="134"/>
        <v>4</v>
      </c>
      <c r="L469" s="22">
        <f t="shared" si="135"/>
        <v>19</v>
      </c>
      <c r="M469" s="22">
        <f t="shared" si="136"/>
        <v>105</v>
      </c>
      <c r="N469" s="22">
        <f t="shared" si="137"/>
        <v>46</v>
      </c>
      <c r="O469" s="22">
        <f t="shared" si="138"/>
        <v>105</v>
      </c>
      <c r="P469" s="23" t="str">
        <f t="shared" si="139"/>
        <v>PM10</v>
      </c>
      <c r="Q469" s="23" t="str">
        <f t="shared" si="140"/>
        <v>三级，轻度污染</v>
      </c>
      <c r="R469" s="28">
        <f t="shared" si="129"/>
        <v>20.125786163522</v>
      </c>
      <c r="S469" s="28">
        <f t="shared" si="144"/>
        <v>12.226436049655</v>
      </c>
      <c r="T469" s="28">
        <f t="shared" si="145"/>
        <v>7.899350113867</v>
      </c>
      <c r="U469" s="29" t="str">
        <f t="shared" si="130"/>
        <v>PM10</v>
      </c>
      <c r="V469" s="28">
        <f t="shared" si="141"/>
        <v>184.666666666667</v>
      </c>
      <c r="W469" s="29">
        <f t="shared" si="142"/>
        <v>0</v>
      </c>
      <c r="X469" s="29" t="str">
        <f t="shared" si="131"/>
        <v>PM10</v>
      </c>
      <c r="Y469" s="28">
        <f t="shared" si="143"/>
        <v>101.566666666667</v>
      </c>
    </row>
    <row r="470" s="1" customFormat="1" spans="1:25">
      <c r="A470" s="14" t="s">
        <v>42</v>
      </c>
      <c r="B470" s="15" t="s">
        <v>509</v>
      </c>
      <c r="C470" s="16">
        <v>9</v>
      </c>
      <c r="D470" s="16">
        <v>11</v>
      </c>
      <c r="E470" s="16">
        <v>0.4</v>
      </c>
      <c r="F470" s="16">
        <v>63</v>
      </c>
      <c r="G470" s="16">
        <v>144</v>
      </c>
      <c r="H470" s="16">
        <v>29</v>
      </c>
      <c r="I470" s="22">
        <f t="shared" si="132"/>
        <v>3</v>
      </c>
      <c r="J470" s="22">
        <f t="shared" si="133"/>
        <v>6</v>
      </c>
      <c r="K470" s="22">
        <f t="shared" si="134"/>
        <v>4</v>
      </c>
      <c r="L470" s="22">
        <f t="shared" si="135"/>
        <v>20</v>
      </c>
      <c r="M470" s="22">
        <f t="shared" si="136"/>
        <v>97</v>
      </c>
      <c r="N470" s="22">
        <f t="shared" si="137"/>
        <v>42</v>
      </c>
      <c r="O470" s="22">
        <f t="shared" si="138"/>
        <v>97</v>
      </c>
      <c r="P470" s="23" t="str">
        <f t="shared" si="139"/>
        <v>PM10</v>
      </c>
      <c r="Q470" s="23" t="str">
        <f t="shared" si="140"/>
        <v>二级，良</v>
      </c>
      <c r="R470" s="28">
        <f t="shared" si="129"/>
        <v>20.1388888888889</v>
      </c>
      <c r="S470" s="28">
        <f t="shared" si="144"/>
        <v>11.3394823325126</v>
      </c>
      <c r="T470" s="28">
        <f t="shared" si="145"/>
        <v>8.79940655637627</v>
      </c>
      <c r="U470" s="29" t="b">
        <f t="shared" si="130"/>
        <v>0</v>
      </c>
      <c r="V470" s="28">
        <f t="shared" si="141"/>
        <v>216</v>
      </c>
      <c r="W470" s="29">
        <f t="shared" si="142"/>
        <v>0</v>
      </c>
      <c r="X470" s="29" t="b">
        <f t="shared" si="131"/>
        <v>0</v>
      </c>
      <c r="Y470" s="28">
        <f t="shared" si="143"/>
        <v>118.8</v>
      </c>
    </row>
    <row r="471" s="1" customFormat="1" spans="1:25">
      <c r="A471" s="14" t="s">
        <v>42</v>
      </c>
      <c r="B471" s="15" t="s">
        <v>510</v>
      </c>
      <c r="C471" s="16">
        <v>7</v>
      </c>
      <c r="D471" s="16">
        <v>12</v>
      </c>
      <c r="E471" s="16">
        <v>0.3</v>
      </c>
      <c r="F471" s="16">
        <v>70</v>
      </c>
      <c r="G471" s="16">
        <v>88</v>
      </c>
      <c r="H471" s="16">
        <v>26</v>
      </c>
      <c r="I471" s="22">
        <f t="shared" si="132"/>
        <v>3</v>
      </c>
      <c r="J471" s="22">
        <f t="shared" si="133"/>
        <v>6</v>
      </c>
      <c r="K471" s="22">
        <f t="shared" si="134"/>
        <v>3</v>
      </c>
      <c r="L471" s="22">
        <f t="shared" si="135"/>
        <v>22</v>
      </c>
      <c r="M471" s="22">
        <f t="shared" si="136"/>
        <v>69</v>
      </c>
      <c r="N471" s="22">
        <f t="shared" si="137"/>
        <v>38</v>
      </c>
      <c r="O471" s="22">
        <f t="shared" si="138"/>
        <v>69</v>
      </c>
      <c r="P471" s="23" t="str">
        <f t="shared" si="139"/>
        <v>PM10</v>
      </c>
      <c r="Q471" s="23" t="str">
        <f t="shared" si="140"/>
        <v>二级，良</v>
      </c>
      <c r="R471" s="28">
        <f t="shared" si="129"/>
        <v>29.5454545454545</v>
      </c>
      <c r="S471" s="28">
        <f t="shared" si="144"/>
        <v>11.2446734278633</v>
      </c>
      <c r="T471" s="28">
        <f t="shared" si="145"/>
        <v>18.3007811175913</v>
      </c>
      <c r="U471" s="29" t="b">
        <f t="shared" si="130"/>
        <v>0</v>
      </c>
      <c r="V471" s="28">
        <f t="shared" si="141"/>
        <v>232.666666666667</v>
      </c>
      <c r="W471" s="29">
        <f t="shared" si="142"/>
        <v>0</v>
      </c>
      <c r="X471" s="29" t="b">
        <f t="shared" si="131"/>
        <v>0</v>
      </c>
      <c r="Y471" s="28">
        <f t="shared" si="143"/>
        <v>127.966666666667</v>
      </c>
    </row>
    <row r="472" s="1" customFormat="1" spans="1:25">
      <c r="A472" s="14" t="s">
        <v>42</v>
      </c>
      <c r="B472" s="15" t="s">
        <v>511</v>
      </c>
      <c r="C472" s="16">
        <v>8</v>
      </c>
      <c r="D472" s="16">
        <v>13</v>
      </c>
      <c r="E472" s="16">
        <v>0.3</v>
      </c>
      <c r="F472" s="16">
        <v>73</v>
      </c>
      <c r="G472" s="16">
        <v>74</v>
      </c>
      <c r="H472" s="16">
        <v>25</v>
      </c>
      <c r="I472" s="22">
        <f t="shared" si="132"/>
        <v>3</v>
      </c>
      <c r="J472" s="22">
        <f t="shared" si="133"/>
        <v>7</v>
      </c>
      <c r="K472" s="22">
        <f t="shared" si="134"/>
        <v>3</v>
      </c>
      <c r="L472" s="22">
        <f t="shared" si="135"/>
        <v>23</v>
      </c>
      <c r="M472" s="22">
        <f t="shared" si="136"/>
        <v>62</v>
      </c>
      <c r="N472" s="22">
        <f t="shared" si="137"/>
        <v>36</v>
      </c>
      <c r="O472" s="22">
        <f t="shared" si="138"/>
        <v>62</v>
      </c>
      <c r="P472" s="23" t="str">
        <f t="shared" si="139"/>
        <v>PM10</v>
      </c>
      <c r="Q472" s="23" t="str">
        <f t="shared" si="140"/>
        <v>二级，良</v>
      </c>
      <c r="R472" s="28">
        <f t="shared" si="129"/>
        <v>33.7837837837838</v>
      </c>
      <c r="S472" s="28">
        <f t="shared" si="144"/>
        <v>12.0584429916328</v>
      </c>
      <c r="T472" s="28">
        <f t="shared" si="145"/>
        <v>21.7253407921509</v>
      </c>
      <c r="U472" s="29" t="b">
        <f t="shared" si="130"/>
        <v>0</v>
      </c>
      <c r="V472" s="28">
        <f t="shared" si="141"/>
        <v>231.666666666667</v>
      </c>
      <c r="W472" s="29">
        <f t="shared" si="142"/>
        <v>0</v>
      </c>
      <c r="X472" s="29" t="b">
        <f t="shared" si="131"/>
        <v>0</v>
      </c>
      <c r="Y472" s="28">
        <f t="shared" si="143"/>
        <v>127.416666666667</v>
      </c>
    </row>
    <row r="473" s="1" customFormat="1" spans="1:25">
      <c r="A473" s="14" t="s">
        <v>42</v>
      </c>
      <c r="B473" s="15" t="s">
        <v>512</v>
      </c>
      <c r="C473" s="16">
        <v>8</v>
      </c>
      <c r="D473" s="16">
        <v>13</v>
      </c>
      <c r="E473" s="16">
        <v>0.3</v>
      </c>
      <c r="F473" s="16">
        <v>81</v>
      </c>
      <c r="G473" s="16">
        <v>60</v>
      </c>
      <c r="H473" s="16">
        <v>21</v>
      </c>
      <c r="I473" s="22">
        <f t="shared" si="132"/>
        <v>3</v>
      </c>
      <c r="J473" s="22">
        <f t="shared" si="133"/>
        <v>7</v>
      </c>
      <c r="K473" s="22">
        <f t="shared" si="134"/>
        <v>3</v>
      </c>
      <c r="L473" s="22">
        <f t="shared" si="135"/>
        <v>26</v>
      </c>
      <c r="M473" s="22">
        <f t="shared" si="136"/>
        <v>55</v>
      </c>
      <c r="N473" s="22">
        <f t="shared" si="137"/>
        <v>30</v>
      </c>
      <c r="O473" s="22">
        <f t="shared" si="138"/>
        <v>55</v>
      </c>
      <c r="P473" s="23" t="str">
        <f t="shared" si="139"/>
        <v>PM10</v>
      </c>
      <c r="Q473" s="23" t="str">
        <f t="shared" si="140"/>
        <v>二级，良</v>
      </c>
      <c r="R473" s="28">
        <f t="shared" si="129"/>
        <v>35</v>
      </c>
      <c r="S473" s="28">
        <f t="shared" si="144"/>
        <v>12.5263404665726</v>
      </c>
      <c r="T473" s="28">
        <f t="shared" si="145"/>
        <v>22.4736595334274</v>
      </c>
      <c r="U473" s="29" t="b">
        <f t="shared" si="130"/>
        <v>0</v>
      </c>
      <c r="V473" s="28">
        <f t="shared" si="141"/>
        <v>232.666666666667</v>
      </c>
      <c r="W473" s="29">
        <f t="shared" si="142"/>
        <v>0</v>
      </c>
      <c r="X473" s="29" t="b">
        <f t="shared" si="131"/>
        <v>0</v>
      </c>
      <c r="Y473" s="28">
        <f t="shared" si="143"/>
        <v>127.966666666667</v>
      </c>
    </row>
    <row r="474" s="1" customFormat="1" spans="1:25">
      <c r="A474" s="14" t="s">
        <v>42</v>
      </c>
      <c r="B474" s="15" t="s">
        <v>513</v>
      </c>
      <c r="C474" s="16">
        <v>6</v>
      </c>
      <c r="D474" s="16">
        <v>9</v>
      </c>
      <c r="E474" s="16">
        <v>0.3</v>
      </c>
      <c r="F474" s="16">
        <v>94</v>
      </c>
      <c r="G474" s="16">
        <v>36</v>
      </c>
      <c r="H474" s="16">
        <v>16</v>
      </c>
      <c r="I474" s="22">
        <f t="shared" si="132"/>
        <v>2</v>
      </c>
      <c r="J474" s="22">
        <f t="shared" si="133"/>
        <v>5</v>
      </c>
      <c r="K474" s="22">
        <f t="shared" si="134"/>
        <v>3</v>
      </c>
      <c r="L474" s="22">
        <f t="shared" si="135"/>
        <v>30</v>
      </c>
      <c r="M474" s="22">
        <f t="shared" si="136"/>
        <v>36</v>
      </c>
      <c r="N474" s="22">
        <f t="shared" si="137"/>
        <v>23</v>
      </c>
      <c r="O474" s="22">
        <f t="shared" si="138"/>
        <v>36</v>
      </c>
      <c r="P474" s="23" t="str">
        <f t="shared" si="139"/>
        <v/>
      </c>
      <c r="Q474" s="23" t="str">
        <f t="shared" si="140"/>
        <v>一级,优</v>
      </c>
      <c r="R474" s="28">
        <f t="shared" si="129"/>
        <v>44.4444444444444</v>
      </c>
      <c r="S474" s="28">
        <f t="shared" si="144"/>
        <v>13.3803008626122</v>
      </c>
      <c r="T474" s="28">
        <f t="shared" si="145"/>
        <v>31.0641435818323</v>
      </c>
      <c r="U474" s="29" t="b">
        <f t="shared" si="130"/>
        <v>0</v>
      </c>
      <c r="V474" s="28">
        <f t="shared" si="141"/>
        <v>219</v>
      </c>
      <c r="W474" s="29">
        <f t="shared" si="142"/>
        <v>0</v>
      </c>
      <c r="X474" s="29" t="b">
        <f t="shared" si="131"/>
        <v>0</v>
      </c>
      <c r="Y474" s="28">
        <f t="shared" si="143"/>
        <v>120.45</v>
      </c>
    </row>
    <row r="475" s="1" customFormat="1" spans="1:25">
      <c r="A475" s="14" t="s">
        <v>42</v>
      </c>
      <c r="B475" s="15" t="s">
        <v>514</v>
      </c>
      <c r="C475" s="16">
        <v>6</v>
      </c>
      <c r="D475" s="16">
        <v>10</v>
      </c>
      <c r="E475" s="16">
        <v>0.3</v>
      </c>
      <c r="F475" s="16">
        <v>96</v>
      </c>
      <c r="G475" s="16">
        <v>27</v>
      </c>
      <c r="H475" s="16">
        <v>15</v>
      </c>
      <c r="I475" s="22">
        <f t="shared" si="132"/>
        <v>2</v>
      </c>
      <c r="J475" s="22">
        <f t="shared" si="133"/>
        <v>5</v>
      </c>
      <c r="K475" s="22">
        <f t="shared" si="134"/>
        <v>3</v>
      </c>
      <c r="L475" s="22">
        <f t="shared" si="135"/>
        <v>30</v>
      </c>
      <c r="M475" s="22">
        <f t="shared" si="136"/>
        <v>27</v>
      </c>
      <c r="N475" s="22">
        <f t="shared" si="137"/>
        <v>22</v>
      </c>
      <c r="O475" s="22">
        <f t="shared" si="138"/>
        <v>30</v>
      </c>
      <c r="P475" s="23" t="str">
        <f t="shared" si="139"/>
        <v/>
      </c>
      <c r="Q475" s="23" t="str">
        <f t="shared" si="140"/>
        <v>一级,优</v>
      </c>
      <c r="R475" s="28">
        <f t="shared" si="129"/>
        <v>55.5555555555556</v>
      </c>
      <c r="S475" s="28">
        <f t="shared" si="144"/>
        <v>15.2531964855078</v>
      </c>
      <c r="T475" s="28">
        <f t="shared" si="145"/>
        <v>40.3023590700477</v>
      </c>
      <c r="U475" s="29" t="b">
        <f t="shared" si="130"/>
        <v>0</v>
      </c>
      <c r="V475" s="28">
        <f t="shared" si="141"/>
        <v>187</v>
      </c>
      <c r="W475" s="29">
        <f t="shared" si="142"/>
        <v>0</v>
      </c>
      <c r="X475" s="29" t="b">
        <f t="shared" si="131"/>
        <v>0</v>
      </c>
      <c r="Y475" s="28">
        <f t="shared" si="143"/>
        <v>102.85</v>
      </c>
    </row>
    <row r="476" s="1" customFormat="1" spans="1:25">
      <c r="A476" s="14" t="s">
        <v>42</v>
      </c>
      <c r="B476" s="15" t="s">
        <v>515</v>
      </c>
      <c r="C476" s="16">
        <v>6</v>
      </c>
      <c r="D476" s="16">
        <v>12</v>
      </c>
      <c r="E476" s="16">
        <v>0.3</v>
      </c>
      <c r="F476" s="16">
        <v>93</v>
      </c>
      <c r="G476" s="16">
        <v>24</v>
      </c>
      <c r="H476" s="16">
        <v>13</v>
      </c>
      <c r="I476" s="22">
        <f t="shared" si="132"/>
        <v>2</v>
      </c>
      <c r="J476" s="22">
        <f t="shared" si="133"/>
        <v>6</v>
      </c>
      <c r="K476" s="22">
        <f t="shared" si="134"/>
        <v>3</v>
      </c>
      <c r="L476" s="22">
        <f t="shared" si="135"/>
        <v>30</v>
      </c>
      <c r="M476" s="22">
        <f t="shared" si="136"/>
        <v>24</v>
      </c>
      <c r="N476" s="22">
        <f t="shared" si="137"/>
        <v>19</v>
      </c>
      <c r="O476" s="22">
        <f t="shared" si="138"/>
        <v>30</v>
      </c>
      <c r="P476" s="23" t="str">
        <f t="shared" si="139"/>
        <v/>
      </c>
      <c r="Q476" s="23" t="str">
        <f t="shared" si="140"/>
        <v>一级,优</v>
      </c>
      <c r="R476" s="28">
        <f t="shared" si="129"/>
        <v>54.1666666666667</v>
      </c>
      <c r="S476" s="28">
        <f t="shared" si="144"/>
        <v>18.2056772681773</v>
      </c>
      <c r="T476" s="28">
        <f t="shared" si="145"/>
        <v>35.9609893984894</v>
      </c>
      <c r="U476" s="29" t="b">
        <f t="shared" si="130"/>
        <v>0</v>
      </c>
      <c r="V476" s="28">
        <f t="shared" si="141"/>
        <v>143</v>
      </c>
      <c r="W476" s="29">
        <f t="shared" si="142"/>
        <v>0</v>
      </c>
      <c r="X476" s="29" t="b">
        <f t="shared" si="131"/>
        <v>0</v>
      </c>
      <c r="Y476" s="28">
        <f t="shared" si="143"/>
        <v>78.65</v>
      </c>
    </row>
    <row r="477" s="1" customFormat="1" spans="1:25">
      <c r="A477" s="14" t="s">
        <v>42</v>
      </c>
      <c r="B477" s="15" t="s">
        <v>516</v>
      </c>
      <c r="C477" s="16">
        <v>6</v>
      </c>
      <c r="D477" s="16">
        <v>11</v>
      </c>
      <c r="E477" s="16">
        <v>0.3</v>
      </c>
      <c r="F477" s="16">
        <v>94</v>
      </c>
      <c r="G477" s="16">
        <v>19</v>
      </c>
      <c r="H477" s="16">
        <v>12</v>
      </c>
      <c r="I477" s="22">
        <f t="shared" si="132"/>
        <v>2</v>
      </c>
      <c r="J477" s="22">
        <f t="shared" si="133"/>
        <v>6</v>
      </c>
      <c r="K477" s="22">
        <f t="shared" si="134"/>
        <v>3</v>
      </c>
      <c r="L477" s="22">
        <f t="shared" si="135"/>
        <v>30</v>
      </c>
      <c r="M477" s="22">
        <f t="shared" si="136"/>
        <v>19</v>
      </c>
      <c r="N477" s="22">
        <f t="shared" si="137"/>
        <v>18</v>
      </c>
      <c r="O477" s="22">
        <f t="shared" si="138"/>
        <v>30</v>
      </c>
      <c r="P477" s="23" t="str">
        <f t="shared" si="139"/>
        <v/>
      </c>
      <c r="Q477" s="23" t="str">
        <f t="shared" si="140"/>
        <v>一级,优</v>
      </c>
      <c r="R477" s="28">
        <f t="shared" si="129"/>
        <v>63.1578947368421</v>
      </c>
      <c r="S477" s="28">
        <f t="shared" si="144"/>
        <v>21.0413254163254</v>
      </c>
      <c r="T477" s="28">
        <f t="shared" si="145"/>
        <v>42.1165693205167</v>
      </c>
      <c r="U477" s="29" t="b">
        <f t="shared" si="130"/>
        <v>0</v>
      </c>
      <c r="V477" s="28">
        <f t="shared" si="141"/>
        <v>103</v>
      </c>
      <c r="W477" s="29">
        <f t="shared" si="142"/>
        <v>0</v>
      </c>
      <c r="X477" s="29" t="b">
        <f t="shared" si="131"/>
        <v>0</v>
      </c>
      <c r="Y477" s="28">
        <f t="shared" si="143"/>
        <v>56.65</v>
      </c>
    </row>
    <row r="478" s="1" customFormat="1" spans="1:25">
      <c r="A478" s="14" t="s">
        <v>42</v>
      </c>
      <c r="B478" s="15" t="s">
        <v>517</v>
      </c>
      <c r="C478" s="16">
        <v>6</v>
      </c>
      <c r="D478" s="16">
        <v>12</v>
      </c>
      <c r="E478" s="16">
        <v>0.3</v>
      </c>
      <c r="F478" s="16">
        <v>90</v>
      </c>
      <c r="G478" s="16">
        <v>25</v>
      </c>
      <c r="H478" s="16">
        <v>12</v>
      </c>
      <c r="I478" s="22">
        <f t="shared" si="132"/>
        <v>2</v>
      </c>
      <c r="J478" s="22">
        <f t="shared" si="133"/>
        <v>6</v>
      </c>
      <c r="K478" s="22">
        <f t="shared" si="134"/>
        <v>3</v>
      </c>
      <c r="L478" s="22">
        <f t="shared" si="135"/>
        <v>29</v>
      </c>
      <c r="M478" s="22">
        <f t="shared" si="136"/>
        <v>25</v>
      </c>
      <c r="N478" s="22">
        <f t="shared" si="137"/>
        <v>18</v>
      </c>
      <c r="O478" s="22">
        <f t="shared" si="138"/>
        <v>29</v>
      </c>
      <c r="P478" s="23" t="str">
        <f t="shared" si="139"/>
        <v/>
      </c>
      <c r="Q478" s="23" t="str">
        <f t="shared" si="140"/>
        <v>一级,优</v>
      </c>
      <c r="R478" s="28">
        <f t="shared" si="129"/>
        <v>48</v>
      </c>
      <c r="S478" s="28">
        <f t="shared" si="144"/>
        <v>23.842362098941</v>
      </c>
      <c r="T478" s="28">
        <f t="shared" si="145"/>
        <v>24.157637901059</v>
      </c>
      <c r="U478" s="29" t="b">
        <f t="shared" si="130"/>
        <v>0</v>
      </c>
      <c r="V478" s="28">
        <f t="shared" si="141"/>
        <v>80</v>
      </c>
      <c r="W478" s="29">
        <f t="shared" si="142"/>
        <v>0</v>
      </c>
      <c r="X478" s="29" t="b">
        <f t="shared" si="131"/>
        <v>0</v>
      </c>
      <c r="Y478" s="28">
        <f t="shared" si="143"/>
        <v>44</v>
      </c>
    </row>
    <row r="479" s="1" customFormat="1" spans="1:25">
      <c r="A479" s="14" t="s">
        <v>42</v>
      </c>
      <c r="B479" s="15" t="s">
        <v>518</v>
      </c>
      <c r="C479" s="16">
        <v>6</v>
      </c>
      <c r="D479" s="16">
        <v>20</v>
      </c>
      <c r="E479" s="16">
        <v>0.3</v>
      </c>
      <c r="F479" s="16">
        <v>76</v>
      </c>
      <c r="G479" s="16">
        <v>50</v>
      </c>
      <c r="H479" s="16">
        <v>14</v>
      </c>
      <c r="I479" s="22">
        <f t="shared" si="132"/>
        <v>2</v>
      </c>
      <c r="J479" s="22">
        <f t="shared" si="133"/>
        <v>10</v>
      </c>
      <c r="K479" s="22">
        <f t="shared" si="134"/>
        <v>3</v>
      </c>
      <c r="L479" s="22">
        <f t="shared" si="135"/>
        <v>24</v>
      </c>
      <c r="M479" s="22">
        <f t="shared" si="136"/>
        <v>50</v>
      </c>
      <c r="N479" s="22">
        <f t="shared" si="137"/>
        <v>20</v>
      </c>
      <c r="O479" s="22">
        <f t="shared" si="138"/>
        <v>50</v>
      </c>
      <c r="P479" s="23" t="str">
        <f t="shared" si="139"/>
        <v/>
      </c>
      <c r="Q479" s="23" t="str">
        <f t="shared" si="140"/>
        <v>一级,优</v>
      </c>
      <c r="R479" s="28">
        <f t="shared" si="129"/>
        <v>28</v>
      </c>
      <c r="S479" s="28">
        <f t="shared" si="144"/>
        <v>25.0270467836257</v>
      </c>
      <c r="T479" s="28">
        <f t="shared" si="145"/>
        <v>2.97295321637427</v>
      </c>
      <c r="U479" s="29" t="b">
        <f t="shared" si="130"/>
        <v>0</v>
      </c>
      <c r="V479" s="28">
        <f t="shared" si="141"/>
        <v>63.6666666666667</v>
      </c>
      <c r="W479" s="29">
        <f t="shared" si="142"/>
        <v>0</v>
      </c>
      <c r="X479" s="29" t="b">
        <f t="shared" si="131"/>
        <v>0</v>
      </c>
      <c r="Y479" s="28">
        <f t="shared" si="143"/>
        <v>35.0166666666667</v>
      </c>
    </row>
    <row r="480" s="1" customFormat="1" spans="1:25">
      <c r="A480" s="14" t="s">
        <v>42</v>
      </c>
      <c r="B480" s="15" t="s">
        <v>519</v>
      </c>
      <c r="C480" s="16">
        <v>5</v>
      </c>
      <c r="D480" s="16">
        <v>14</v>
      </c>
      <c r="E480" s="16">
        <v>0.3</v>
      </c>
      <c r="F480" s="16">
        <v>76</v>
      </c>
      <c r="G480" s="16">
        <v>36</v>
      </c>
      <c r="H480" s="16">
        <v>13</v>
      </c>
      <c r="I480" s="22">
        <f t="shared" si="132"/>
        <v>2</v>
      </c>
      <c r="J480" s="22">
        <f t="shared" si="133"/>
        <v>7</v>
      </c>
      <c r="K480" s="22">
        <f t="shared" si="134"/>
        <v>3</v>
      </c>
      <c r="L480" s="22">
        <f t="shared" si="135"/>
        <v>24</v>
      </c>
      <c r="M480" s="22">
        <f t="shared" si="136"/>
        <v>36</v>
      </c>
      <c r="N480" s="22">
        <f t="shared" si="137"/>
        <v>19</v>
      </c>
      <c r="O480" s="22">
        <f t="shared" si="138"/>
        <v>36</v>
      </c>
      <c r="P480" s="23" t="str">
        <f t="shared" si="139"/>
        <v/>
      </c>
      <c r="Q480" s="23" t="str">
        <f t="shared" si="140"/>
        <v>一级,优</v>
      </c>
      <c r="R480" s="28">
        <f t="shared" si="129"/>
        <v>36.1111111111111</v>
      </c>
      <c r="S480" s="28">
        <f t="shared" si="144"/>
        <v>24.4437134502924</v>
      </c>
      <c r="T480" s="28">
        <f t="shared" si="145"/>
        <v>11.6673976608187</v>
      </c>
      <c r="U480" s="29" t="b">
        <f t="shared" si="130"/>
        <v>0</v>
      </c>
      <c r="V480" s="28">
        <f t="shared" si="141"/>
        <v>60.3333333333333</v>
      </c>
      <c r="W480" s="29">
        <f t="shared" si="142"/>
        <v>0</v>
      </c>
      <c r="X480" s="29" t="b">
        <f t="shared" si="131"/>
        <v>0</v>
      </c>
      <c r="Y480" s="28">
        <f t="shared" si="143"/>
        <v>33.1833333333333</v>
      </c>
    </row>
    <row r="481" s="1" customFormat="1" spans="1:25">
      <c r="A481" s="14" t="s">
        <v>42</v>
      </c>
      <c r="B481" s="15" t="s">
        <v>520</v>
      </c>
      <c r="C481" s="16">
        <v>5</v>
      </c>
      <c r="D481" s="16">
        <v>10</v>
      </c>
      <c r="E481" s="16">
        <v>0.3</v>
      </c>
      <c r="F481" s="16">
        <v>80</v>
      </c>
      <c r="G481" s="16">
        <v>16</v>
      </c>
      <c r="H481" s="16">
        <v>12</v>
      </c>
      <c r="I481" s="22">
        <f t="shared" si="132"/>
        <v>2</v>
      </c>
      <c r="J481" s="22">
        <f t="shared" si="133"/>
        <v>5</v>
      </c>
      <c r="K481" s="22">
        <f t="shared" si="134"/>
        <v>3</v>
      </c>
      <c r="L481" s="22">
        <f t="shared" si="135"/>
        <v>25</v>
      </c>
      <c r="M481" s="22">
        <f t="shared" si="136"/>
        <v>16</v>
      </c>
      <c r="N481" s="22">
        <f t="shared" si="137"/>
        <v>18</v>
      </c>
      <c r="O481" s="22">
        <f t="shared" si="138"/>
        <v>25</v>
      </c>
      <c r="P481" s="23" t="str">
        <f t="shared" si="139"/>
        <v/>
      </c>
      <c r="Q481" s="23" t="str">
        <f t="shared" si="140"/>
        <v>一级,优</v>
      </c>
      <c r="R481" s="28">
        <f t="shared" si="129"/>
        <v>75</v>
      </c>
      <c r="S481" s="28">
        <f t="shared" si="144"/>
        <v>23.749269005848</v>
      </c>
      <c r="T481" s="28">
        <f t="shared" si="145"/>
        <v>51.2507309941521</v>
      </c>
      <c r="U481" s="29" t="b">
        <f t="shared" si="130"/>
        <v>0</v>
      </c>
      <c r="V481" s="28">
        <f t="shared" si="141"/>
        <v>60.3333333333333</v>
      </c>
      <c r="W481" s="29">
        <f t="shared" si="142"/>
        <v>0</v>
      </c>
      <c r="X481" s="29" t="b">
        <f t="shared" si="131"/>
        <v>0</v>
      </c>
      <c r="Y481" s="28">
        <f t="shared" si="143"/>
        <v>33.1833333333333</v>
      </c>
    </row>
    <row r="482" s="1" customFormat="1" spans="1:25">
      <c r="A482" s="14" t="s">
        <v>42</v>
      </c>
      <c r="B482" s="15" t="s">
        <v>521</v>
      </c>
      <c r="C482" s="16">
        <v>6</v>
      </c>
      <c r="D482" s="16">
        <v>8</v>
      </c>
      <c r="E482" s="16">
        <v>0.3</v>
      </c>
      <c r="F482" s="16">
        <v>69</v>
      </c>
      <c r="G482" s="16">
        <v>19</v>
      </c>
      <c r="H482" s="16">
        <v>12</v>
      </c>
      <c r="I482" s="22">
        <f t="shared" si="132"/>
        <v>2</v>
      </c>
      <c r="J482" s="22">
        <f t="shared" si="133"/>
        <v>4</v>
      </c>
      <c r="K482" s="22">
        <f t="shared" si="134"/>
        <v>3</v>
      </c>
      <c r="L482" s="22">
        <f t="shared" si="135"/>
        <v>22</v>
      </c>
      <c r="M482" s="22">
        <f t="shared" si="136"/>
        <v>19</v>
      </c>
      <c r="N482" s="22">
        <f t="shared" si="137"/>
        <v>18</v>
      </c>
      <c r="O482" s="22">
        <f t="shared" si="138"/>
        <v>22</v>
      </c>
      <c r="P482" s="23" t="str">
        <f t="shared" si="139"/>
        <v/>
      </c>
      <c r="Q482" s="23" t="str">
        <f t="shared" si="140"/>
        <v>一级,优</v>
      </c>
      <c r="R482" s="28">
        <f t="shared" si="129"/>
        <v>63.1578947368421</v>
      </c>
      <c r="S482" s="28">
        <f t="shared" si="144"/>
        <v>25.3696393762183</v>
      </c>
      <c r="T482" s="28">
        <f t="shared" si="145"/>
        <v>37.7882553606238</v>
      </c>
      <c r="U482" s="29" t="b">
        <f t="shared" si="130"/>
        <v>0</v>
      </c>
      <c r="V482" s="28">
        <f t="shared" si="141"/>
        <v>56.6666666666667</v>
      </c>
      <c r="W482" s="29">
        <f t="shared" si="142"/>
        <v>0</v>
      </c>
      <c r="X482" s="29" t="b">
        <f t="shared" si="131"/>
        <v>0</v>
      </c>
      <c r="Y482" s="28">
        <f t="shared" si="143"/>
        <v>31.1666666666667</v>
      </c>
    </row>
    <row r="483" s="1" customFormat="1" spans="1:25">
      <c r="A483" s="14" t="s">
        <v>42</v>
      </c>
      <c r="B483" s="15" t="s">
        <v>522</v>
      </c>
      <c r="C483" s="16">
        <v>5</v>
      </c>
      <c r="D483" s="16">
        <v>8</v>
      </c>
      <c r="E483" s="16">
        <v>0.3</v>
      </c>
      <c r="F483" s="16">
        <v>61</v>
      </c>
      <c r="G483" s="16">
        <v>37</v>
      </c>
      <c r="H483" s="16">
        <v>14</v>
      </c>
      <c r="I483" s="22">
        <f t="shared" si="132"/>
        <v>2</v>
      </c>
      <c r="J483" s="22">
        <f t="shared" si="133"/>
        <v>4</v>
      </c>
      <c r="K483" s="22">
        <f t="shared" si="134"/>
        <v>3</v>
      </c>
      <c r="L483" s="22">
        <f t="shared" si="135"/>
        <v>20</v>
      </c>
      <c r="M483" s="22">
        <f t="shared" si="136"/>
        <v>37</v>
      </c>
      <c r="N483" s="22">
        <f t="shared" si="137"/>
        <v>20</v>
      </c>
      <c r="O483" s="22">
        <f t="shared" si="138"/>
        <v>37</v>
      </c>
      <c r="P483" s="23" t="str">
        <f t="shared" si="139"/>
        <v/>
      </c>
      <c r="Q483" s="23" t="str">
        <f t="shared" si="140"/>
        <v>一级,优</v>
      </c>
      <c r="R483" s="28">
        <f t="shared" si="129"/>
        <v>37.8378378378378</v>
      </c>
      <c r="S483" s="28">
        <f t="shared" si="144"/>
        <v>26.1189083820663</v>
      </c>
      <c r="T483" s="28">
        <f t="shared" si="145"/>
        <v>11.7189294557716</v>
      </c>
      <c r="U483" s="29" t="b">
        <f t="shared" si="130"/>
        <v>0</v>
      </c>
      <c r="V483" s="28">
        <f t="shared" si="141"/>
        <v>55</v>
      </c>
      <c r="W483" s="29">
        <f t="shared" si="142"/>
        <v>0</v>
      </c>
      <c r="X483" s="29" t="b">
        <f t="shared" si="131"/>
        <v>0</v>
      </c>
      <c r="Y483" s="28">
        <f t="shared" si="143"/>
        <v>30.25</v>
      </c>
    </row>
    <row r="484" s="1" customFormat="1" spans="1:25">
      <c r="A484" s="14" t="s">
        <v>42</v>
      </c>
      <c r="B484" s="15" t="s">
        <v>523</v>
      </c>
      <c r="C484" s="16">
        <v>6</v>
      </c>
      <c r="D484" s="16">
        <v>7</v>
      </c>
      <c r="E484" s="16">
        <v>0.3</v>
      </c>
      <c r="F484" s="16">
        <v>64</v>
      </c>
      <c r="G484" s="16">
        <v>16</v>
      </c>
      <c r="H484" s="16">
        <v>14</v>
      </c>
      <c r="I484" s="22">
        <f t="shared" si="132"/>
        <v>2</v>
      </c>
      <c r="J484" s="22">
        <f t="shared" si="133"/>
        <v>4</v>
      </c>
      <c r="K484" s="22">
        <f t="shared" si="134"/>
        <v>3</v>
      </c>
      <c r="L484" s="22">
        <f t="shared" si="135"/>
        <v>20</v>
      </c>
      <c r="M484" s="22">
        <f t="shared" si="136"/>
        <v>16</v>
      </c>
      <c r="N484" s="22">
        <f t="shared" si="137"/>
        <v>20</v>
      </c>
      <c r="O484" s="22">
        <f t="shared" si="138"/>
        <v>20</v>
      </c>
      <c r="P484" s="23" t="str">
        <f t="shared" si="139"/>
        <v/>
      </c>
      <c r="Q484" s="23" t="str">
        <f t="shared" si="140"/>
        <v>一级,优</v>
      </c>
      <c r="R484" s="28">
        <f t="shared" si="129"/>
        <v>87.5</v>
      </c>
      <c r="S484" s="28">
        <f t="shared" si="144"/>
        <v>24.0089036404826</v>
      </c>
      <c r="T484" s="28">
        <f t="shared" si="145"/>
        <v>63.4910963595174</v>
      </c>
      <c r="U484" s="29" t="b">
        <f t="shared" si="130"/>
        <v>0</v>
      </c>
      <c r="V484" s="28">
        <f t="shared" si="141"/>
        <v>61</v>
      </c>
      <c r="W484" s="29">
        <f t="shared" si="142"/>
        <v>0</v>
      </c>
      <c r="X484" s="29" t="b">
        <f t="shared" si="131"/>
        <v>0</v>
      </c>
      <c r="Y484" s="28">
        <f t="shared" si="143"/>
        <v>33.55</v>
      </c>
    </row>
    <row r="485" s="1" customFormat="1" spans="1:25">
      <c r="A485" s="14" t="s">
        <v>42</v>
      </c>
      <c r="B485" s="15" t="s">
        <v>524</v>
      </c>
      <c r="C485" s="16">
        <v>6</v>
      </c>
      <c r="D485" s="16">
        <v>6</v>
      </c>
      <c r="E485" s="16">
        <v>0.3</v>
      </c>
      <c r="F485" s="16">
        <v>69</v>
      </c>
      <c r="G485" s="16">
        <v>7</v>
      </c>
      <c r="H485" s="16">
        <v>13</v>
      </c>
      <c r="I485" s="22">
        <f t="shared" si="132"/>
        <v>2</v>
      </c>
      <c r="J485" s="22">
        <f t="shared" si="133"/>
        <v>3</v>
      </c>
      <c r="K485" s="22">
        <f t="shared" si="134"/>
        <v>3</v>
      </c>
      <c r="L485" s="22">
        <f t="shared" si="135"/>
        <v>22</v>
      </c>
      <c r="M485" s="22">
        <f t="shared" si="136"/>
        <v>7</v>
      </c>
      <c r="N485" s="22">
        <f t="shared" si="137"/>
        <v>19</v>
      </c>
      <c r="O485" s="22">
        <f t="shared" si="138"/>
        <v>22</v>
      </c>
      <c r="P485" s="23" t="str">
        <f t="shared" si="139"/>
        <v/>
      </c>
      <c r="Q485" s="23" t="str">
        <f t="shared" si="140"/>
        <v>一级,优</v>
      </c>
      <c r="R485" s="28">
        <f t="shared" si="129"/>
        <v>185.714285714286</v>
      </c>
      <c r="S485" s="28">
        <f t="shared" si="144"/>
        <v>27.3005703071493</v>
      </c>
      <c r="T485" s="28">
        <f t="shared" si="145"/>
        <v>158.413715407136</v>
      </c>
      <c r="U485" s="29" t="b">
        <f t="shared" si="130"/>
        <v>0</v>
      </c>
      <c r="V485" s="28">
        <f t="shared" si="141"/>
        <v>58</v>
      </c>
      <c r="W485" s="29">
        <f t="shared" si="142"/>
        <v>0</v>
      </c>
      <c r="X485" s="29" t="b">
        <f t="shared" si="131"/>
        <v>0</v>
      </c>
      <c r="Y485" s="28">
        <f t="shared" si="143"/>
        <v>31.9</v>
      </c>
    </row>
    <row r="486" s="1" customFormat="1" spans="1:25">
      <c r="A486" s="14" t="s">
        <v>42</v>
      </c>
      <c r="B486" s="15" t="s">
        <v>525</v>
      </c>
      <c r="C486" s="16">
        <v>6</v>
      </c>
      <c r="D486" s="16">
        <v>6</v>
      </c>
      <c r="E486" s="16">
        <v>0.3</v>
      </c>
      <c r="F486" s="16">
        <v>73</v>
      </c>
      <c r="G486" s="16">
        <v>36</v>
      </c>
      <c r="H486" s="16">
        <v>13</v>
      </c>
      <c r="I486" s="22">
        <f t="shared" si="132"/>
        <v>2</v>
      </c>
      <c r="J486" s="22">
        <f t="shared" si="133"/>
        <v>3</v>
      </c>
      <c r="K486" s="22">
        <f t="shared" si="134"/>
        <v>3</v>
      </c>
      <c r="L486" s="22">
        <f t="shared" si="135"/>
        <v>23</v>
      </c>
      <c r="M486" s="22">
        <f t="shared" si="136"/>
        <v>36</v>
      </c>
      <c r="N486" s="22">
        <f t="shared" si="137"/>
        <v>19</v>
      </c>
      <c r="O486" s="22">
        <f t="shared" si="138"/>
        <v>36</v>
      </c>
      <c r="P486" s="23" t="str">
        <f t="shared" si="139"/>
        <v/>
      </c>
      <c r="Q486" s="23" t="str">
        <f t="shared" si="140"/>
        <v>一级,优</v>
      </c>
      <c r="R486" s="28">
        <f t="shared" si="129"/>
        <v>36.1111111111111</v>
      </c>
      <c r="S486" s="28">
        <f t="shared" si="144"/>
        <v>40.4434274500064</v>
      </c>
      <c r="T486" s="28">
        <f t="shared" si="145"/>
        <v>-4.3323163388953</v>
      </c>
      <c r="U486" s="29" t="b">
        <f t="shared" si="130"/>
        <v>0</v>
      </c>
      <c r="V486" s="28">
        <f t="shared" si="141"/>
        <v>43.6666666666667</v>
      </c>
      <c r="W486" s="29">
        <f t="shared" si="142"/>
        <v>0</v>
      </c>
      <c r="X486" s="29" t="b">
        <f t="shared" si="131"/>
        <v>0</v>
      </c>
      <c r="Y486" s="28">
        <f t="shared" si="143"/>
        <v>24.0166666666667</v>
      </c>
    </row>
    <row r="487" s="1" customFormat="1" spans="1:25">
      <c r="A487" s="14" t="s">
        <v>42</v>
      </c>
      <c r="B487" s="15" t="s">
        <v>526</v>
      </c>
      <c r="C487" s="16">
        <v>6</v>
      </c>
      <c r="D487" s="16">
        <v>6</v>
      </c>
      <c r="E487" s="16">
        <v>0.3</v>
      </c>
      <c r="F487" s="16">
        <v>72</v>
      </c>
      <c r="G487" s="16">
        <v>8</v>
      </c>
      <c r="H487" s="16">
        <v>13</v>
      </c>
      <c r="I487" s="22">
        <f t="shared" si="132"/>
        <v>2</v>
      </c>
      <c r="J487" s="22">
        <f t="shared" si="133"/>
        <v>3</v>
      </c>
      <c r="K487" s="22">
        <f t="shared" si="134"/>
        <v>3</v>
      </c>
      <c r="L487" s="22">
        <f t="shared" si="135"/>
        <v>23</v>
      </c>
      <c r="M487" s="22">
        <f t="shared" si="136"/>
        <v>8</v>
      </c>
      <c r="N487" s="22">
        <f t="shared" si="137"/>
        <v>19</v>
      </c>
      <c r="O487" s="22">
        <f t="shared" si="138"/>
        <v>23</v>
      </c>
      <c r="P487" s="23" t="str">
        <f t="shared" si="139"/>
        <v/>
      </c>
      <c r="Q487" s="23" t="str">
        <f t="shared" si="140"/>
        <v>一级,优</v>
      </c>
      <c r="R487" s="28">
        <f t="shared" si="129"/>
        <v>162.5</v>
      </c>
      <c r="S487" s="28">
        <f t="shared" si="144"/>
        <v>40.4434274500064</v>
      </c>
      <c r="T487" s="28">
        <f t="shared" si="145"/>
        <v>122.056572549994</v>
      </c>
      <c r="U487" s="29" t="b">
        <f t="shared" si="130"/>
        <v>0</v>
      </c>
      <c r="V487" s="28">
        <f t="shared" si="141"/>
        <v>43.6666666666667</v>
      </c>
      <c r="W487" s="29">
        <f t="shared" si="142"/>
        <v>0</v>
      </c>
      <c r="X487" s="29" t="b">
        <f t="shared" si="131"/>
        <v>0</v>
      </c>
      <c r="Y487" s="28">
        <f t="shared" si="143"/>
        <v>24.0166666666667</v>
      </c>
    </row>
    <row r="488" s="1" customFormat="1" spans="1:25">
      <c r="A488" s="14" t="s">
        <v>42</v>
      </c>
      <c r="B488" s="15" t="s">
        <v>527</v>
      </c>
      <c r="C488" s="16">
        <v>5</v>
      </c>
      <c r="D488" s="16">
        <v>6</v>
      </c>
      <c r="E488" s="16">
        <v>0.3</v>
      </c>
      <c r="F488" s="16">
        <v>70</v>
      </c>
      <c r="G488" s="16">
        <v>13</v>
      </c>
      <c r="H488" s="16">
        <v>12</v>
      </c>
      <c r="I488" s="22">
        <f t="shared" si="132"/>
        <v>2</v>
      </c>
      <c r="J488" s="22">
        <f t="shared" si="133"/>
        <v>3</v>
      </c>
      <c r="K488" s="22">
        <f t="shared" si="134"/>
        <v>3</v>
      </c>
      <c r="L488" s="22">
        <f t="shared" si="135"/>
        <v>22</v>
      </c>
      <c r="M488" s="22">
        <f t="shared" si="136"/>
        <v>13</v>
      </c>
      <c r="N488" s="22">
        <f t="shared" si="137"/>
        <v>18</v>
      </c>
      <c r="O488" s="22">
        <f t="shared" si="138"/>
        <v>22</v>
      </c>
      <c r="P488" s="23" t="str">
        <f t="shared" si="139"/>
        <v/>
      </c>
      <c r="Q488" s="23" t="str">
        <f t="shared" si="140"/>
        <v>一级,优</v>
      </c>
      <c r="R488" s="28">
        <f t="shared" si="129"/>
        <v>92.3076923076923</v>
      </c>
      <c r="S488" s="28">
        <f t="shared" si="144"/>
        <v>47.7350941166731</v>
      </c>
      <c r="T488" s="28">
        <f t="shared" si="145"/>
        <v>44.5725981910192</v>
      </c>
      <c r="U488" s="29" t="b">
        <f t="shared" si="130"/>
        <v>0</v>
      </c>
      <c r="V488" s="28">
        <f t="shared" si="141"/>
        <v>41</v>
      </c>
      <c r="W488" s="29">
        <f t="shared" si="142"/>
        <v>0</v>
      </c>
      <c r="X488" s="29" t="b">
        <f t="shared" si="131"/>
        <v>0</v>
      </c>
      <c r="Y488" s="28">
        <f t="shared" si="143"/>
        <v>22.55</v>
      </c>
    </row>
    <row r="489" s="1" customFormat="1" spans="1:25">
      <c r="A489" s="14" t="s">
        <v>42</v>
      </c>
      <c r="B489" s="15" t="s">
        <v>528</v>
      </c>
      <c r="C489" s="16">
        <v>5</v>
      </c>
      <c r="D489" s="16">
        <v>7</v>
      </c>
      <c r="E489" s="16">
        <v>0.3</v>
      </c>
      <c r="F489" s="16">
        <v>62</v>
      </c>
      <c r="G489" s="16">
        <v>10</v>
      </c>
      <c r="H489" s="16">
        <v>12</v>
      </c>
      <c r="I489" s="22">
        <f t="shared" si="132"/>
        <v>2</v>
      </c>
      <c r="J489" s="22">
        <f t="shared" si="133"/>
        <v>4</v>
      </c>
      <c r="K489" s="22">
        <f t="shared" si="134"/>
        <v>3</v>
      </c>
      <c r="L489" s="22">
        <f t="shared" si="135"/>
        <v>20</v>
      </c>
      <c r="M489" s="22">
        <f t="shared" si="136"/>
        <v>10</v>
      </c>
      <c r="N489" s="22">
        <f t="shared" si="137"/>
        <v>18</v>
      </c>
      <c r="O489" s="22">
        <f t="shared" si="138"/>
        <v>20</v>
      </c>
      <c r="P489" s="23" t="str">
        <f t="shared" si="139"/>
        <v/>
      </c>
      <c r="Q489" s="23" t="str">
        <f t="shared" si="140"/>
        <v>一级,优</v>
      </c>
      <c r="R489" s="28">
        <f t="shared" si="129"/>
        <v>120</v>
      </c>
      <c r="S489" s="28">
        <f t="shared" si="144"/>
        <v>50.1642439142439</v>
      </c>
      <c r="T489" s="28">
        <f t="shared" si="145"/>
        <v>69.8357560857561</v>
      </c>
      <c r="U489" s="29" t="b">
        <f t="shared" si="130"/>
        <v>0</v>
      </c>
      <c r="V489" s="28">
        <f t="shared" si="141"/>
        <v>39</v>
      </c>
      <c r="W489" s="29">
        <f t="shared" si="142"/>
        <v>0</v>
      </c>
      <c r="X489" s="29" t="b">
        <f t="shared" si="131"/>
        <v>0</v>
      </c>
      <c r="Y489" s="28">
        <f t="shared" si="143"/>
        <v>21.45</v>
      </c>
    </row>
    <row r="490" s="1" customFormat="1" spans="1:25">
      <c r="A490" s="14" t="s">
        <v>42</v>
      </c>
      <c r="B490" s="15" t="s">
        <v>529</v>
      </c>
      <c r="C490" s="16">
        <v>6</v>
      </c>
      <c r="D490" s="16">
        <v>9</v>
      </c>
      <c r="E490" s="16">
        <v>0.3</v>
      </c>
      <c r="F490" s="16">
        <v>49</v>
      </c>
      <c r="G490" s="16">
        <v>21</v>
      </c>
      <c r="H490" s="16">
        <v>13</v>
      </c>
      <c r="I490" s="22">
        <f t="shared" si="132"/>
        <v>2</v>
      </c>
      <c r="J490" s="22">
        <f t="shared" si="133"/>
        <v>5</v>
      </c>
      <c r="K490" s="22">
        <f t="shared" si="134"/>
        <v>3</v>
      </c>
      <c r="L490" s="22">
        <f t="shared" si="135"/>
        <v>16</v>
      </c>
      <c r="M490" s="22">
        <f t="shared" si="136"/>
        <v>21</v>
      </c>
      <c r="N490" s="22">
        <f t="shared" si="137"/>
        <v>19</v>
      </c>
      <c r="O490" s="22">
        <f t="shared" si="138"/>
        <v>21</v>
      </c>
      <c r="P490" s="23" t="str">
        <f t="shared" si="139"/>
        <v/>
      </c>
      <c r="Q490" s="23" t="str">
        <f t="shared" si="140"/>
        <v>一级,优</v>
      </c>
      <c r="R490" s="28">
        <f t="shared" si="129"/>
        <v>61.9047619047619</v>
      </c>
      <c r="S490" s="28">
        <f t="shared" si="144"/>
        <v>57.0110907610908</v>
      </c>
      <c r="T490" s="28">
        <f t="shared" si="145"/>
        <v>4.89367114367114</v>
      </c>
      <c r="U490" s="29" t="b">
        <f t="shared" si="130"/>
        <v>0</v>
      </c>
      <c r="V490" s="28">
        <f t="shared" si="141"/>
        <v>30</v>
      </c>
      <c r="W490" s="29">
        <f t="shared" si="142"/>
        <v>0</v>
      </c>
      <c r="X490" s="29" t="b">
        <f t="shared" si="131"/>
        <v>0</v>
      </c>
      <c r="Y490" s="28">
        <f t="shared" si="143"/>
        <v>16.5</v>
      </c>
    </row>
    <row r="491" s="1" customFormat="1" spans="1:25">
      <c r="A491" s="14" t="s">
        <v>42</v>
      </c>
      <c r="B491" s="15" t="s">
        <v>530</v>
      </c>
      <c r="C491" s="16">
        <v>6</v>
      </c>
      <c r="D491" s="16">
        <v>16</v>
      </c>
      <c r="E491" s="16">
        <v>0.5</v>
      </c>
      <c r="F491" s="16">
        <v>23</v>
      </c>
      <c r="G491" s="16">
        <v>24</v>
      </c>
      <c r="H491" s="16">
        <v>21</v>
      </c>
      <c r="I491" s="22">
        <f t="shared" si="132"/>
        <v>2</v>
      </c>
      <c r="J491" s="22">
        <f t="shared" si="133"/>
        <v>8</v>
      </c>
      <c r="K491" s="22">
        <f t="shared" si="134"/>
        <v>5</v>
      </c>
      <c r="L491" s="22">
        <f t="shared" si="135"/>
        <v>8</v>
      </c>
      <c r="M491" s="22">
        <f t="shared" si="136"/>
        <v>24</v>
      </c>
      <c r="N491" s="22">
        <f t="shared" si="137"/>
        <v>30</v>
      </c>
      <c r="O491" s="22">
        <f t="shared" si="138"/>
        <v>30</v>
      </c>
      <c r="P491" s="23" t="str">
        <f t="shared" si="139"/>
        <v/>
      </c>
      <c r="Q491" s="23" t="str">
        <f t="shared" si="140"/>
        <v>一级,优</v>
      </c>
      <c r="R491" s="28">
        <f t="shared" si="129"/>
        <v>87.5</v>
      </c>
      <c r="S491" s="28">
        <f t="shared" si="144"/>
        <v>54.8781542531543</v>
      </c>
      <c r="T491" s="28">
        <f t="shared" si="145"/>
        <v>32.6218457468457</v>
      </c>
      <c r="U491" s="29" t="b">
        <f t="shared" si="130"/>
        <v>0</v>
      </c>
      <c r="V491" s="28">
        <f t="shared" si="141"/>
        <v>31.6666666666667</v>
      </c>
      <c r="W491" s="29">
        <f t="shared" si="142"/>
        <v>0</v>
      </c>
      <c r="X491" s="29" t="b">
        <f t="shared" si="131"/>
        <v>0</v>
      </c>
      <c r="Y491" s="28">
        <f t="shared" si="143"/>
        <v>17.4166666666667</v>
      </c>
    </row>
    <row r="492" s="1" customFormat="1" spans="1:25">
      <c r="A492" s="14" t="s">
        <v>42</v>
      </c>
      <c r="B492" s="15" t="s">
        <v>531</v>
      </c>
      <c r="C492" s="16">
        <v>7</v>
      </c>
      <c r="D492" s="16">
        <v>20</v>
      </c>
      <c r="E492" s="16">
        <v>0.5</v>
      </c>
      <c r="F492" s="16">
        <v>18</v>
      </c>
      <c r="G492" s="16">
        <v>27</v>
      </c>
      <c r="H492" s="16">
        <v>21</v>
      </c>
      <c r="I492" s="22">
        <f t="shared" si="132"/>
        <v>3</v>
      </c>
      <c r="J492" s="22">
        <f t="shared" si="133"/>
        <v>10</v>
      </c>
      <c r="K492" s="22">
        <f t="shared" si="134"/>
        <v>5</v>
      </c>
      <c r="L492" s="22">
        <f t="shared" si="135"/>
        <v>6</v>
      </c>
      <c r="M492" s="22">
        <f t="shared" si="136"/>
        <v>27</v>
      </c>
      <c r="N492" s="22">
        <f t="shared" si="137"/>
        <v>30</v>
      </c>
      <c r="O492" s="22">
        <f t="shared" si="138"/>
        <v>30</v>
      </c>
      <c r="P492" s="23" t="str">
        <f t="shared" si="139"/>
        <v/>
      </c>
      <c r="Q492" s="23" t="str">
        <f t="shared" si="140"/>
        <v>一级,优</v>
      </c>
      <c r="R492" s="28">
        <f t="shared" si="129"/>
        <v>77.7777777777778</v>
      </c>
      <c r="S492" s="28">
        <f t="shared" si="144"/>
        <v>46.6936304436304</v>
      </c>
      <c r="T492" s="28">
        <f t="shared" si="145"/>
        <v>31.0841473341473</v>
      </c>
      <c r="U492" s="29" t="b">
        <f t="shared" si="130"/>
        <v>0</v>
      </c>
      <c r="V492" s="28">
        <f t="shared" si="141"/>
        <v>37.3333333333333</v>
      </c>
      <c r="W492" s="29">
        <f t="shared" si="142"/>
        <v>0</v>
      </c>
      <c r="X492" s="29" t="b">
        <f t="shared" si="131"/>
        <v>0</v>
      </c>
      <c r="Y492" s="28">
        <f t="shared" si="143"/>
        <v>20.5333333333333</v>
      </c>
    </row>
    <row r="493" s="1" customFormat="1" spans="1:25">
      <c r="A493" s="14" t="s">
        <v>42</v>
      </c>
      <c r="B493" s="15" t="s">
        <v>532</v>
      </c>
      <c r="C493" s="16">
        <v>7</v>
      </c>
      <c r="D493" s="16">
        <v>22</v>
      </c>
      <c r="E493" s="16">
        <v>0.5</v>
      </c>
      <c r="F493" s="16">
        <v>30</v>
      </c>
      <c r="G493" s="16">
        <v>27</v>
      </c>
      <c r="H493" s="16">
        <v>19</v>
      </c>
      <c r="I493" s="22">
        <f t="shared" si="132"/>
        <v>3</v>
      </c>
      <c r="J493" s="22">
        <f t="shared" si="133"/>
        <v>11</v>
      </c>
      <c r="K493" s="22">
        <f t="shared" si="134"/>
        <v>5</v>
      </c>
      <c r="L493" s="22">
        <f t="shared" si="135"/>
        <v>10</v>
      </c>
      <c r="M493" s="22">
        <f t="shared" si="136"/>
        <v>27</v>
      </c>
      <c r="N493" s="22">
        <f t="shared" si="137"/>
        <v>28</v>
      </c>
      <c r="O493" s="22">
        <f t="shared" si="138"/>
        <v>28</v>
      </c>
      <c r="P493" s="23" t="str">
        <f t="shared" si="139"/>
        <v/>
      </c>
      <c r="Q493" s="23" t="str">
        <f t="shared" si="140"/>
        <v>一级,优</v>
      </c>
      <c r="R493" s="28">
        <f t="shared" si="129"/>
        <v>70.3703703703704</v>
      </c>
      <c r="S493" s="28">
        <f t="shared" si="144"/>
        <v>50.1658526658527</v>
      </c>
      <c r="T493" s="28">
        <f t="shared" si="145"/>
        <v>20.2045177045177</v>
      </c>
      <c r="U493" s="29" t="b">
        <f t="shared" si="130"/>
        <v>0</v>
      </c>
      <c r="V493" s="28">
        <f t="shared" si="141"/>
        <v>34.3333333333333</v>
      </c>
      <c r="W493" s="29">
        <f t="shared" si="142"/>
        <v>0</v>
      </c>
      <c r="X493" s="29" t="b">
        <f t="shared" si="131"/>
        <v>0</v>
      </c>
      <c r="Y493" s="28">
        <f t="shared" si="143"/>
        <v>18.8833333333333</v>
      </c>
    </row>
    <row r="494" s="1" customFormat="1" spans="1:25">
      <c r="A494" s="14" t="s">
        <v>42</v>
      </c>
      <c r="B494" s="15" t="s">
        <v>533</v>
      </c>
      <c r="C494" s="16">
        <v>10</v>
      </c>
      <c r="D494" s="16">
        <v>23</v>
      </c>
      <c r="E494" s="16">
        <v>0.5</v>
      </c>
      <c r="F494" s="16">
        <v>30</v>
      </c>
      <c r="G494" s="16">
        <v>41</v>
      </c>
      <c r="H494" s="16">
        <v>21</v>
      </c>
      <c r="I494" s="22">
        <f t="shared" si="132"/>
        <v>4</v>
      </c>
      <c r="J494" s="22">
        <f t="shared" si="133"/>
        <v>12</v>
      </c>
      <c r="K494" s="22">
        <f t="shared" si="134"/>
        <v>5</v>
      </c>
      <c r="L494" s="22">
        <f t="shared" si="135"/>
        <v>10</v>
      </c>
      <c r="M494" s="22">
        <f t="shared" si="136"/>
        <v>41</v>
      </c>
      <c r="N494" s="22">
        <f t="shared" si="137"/>
        <v>30</v>
      </c>
      <c r="O494" s="22">
        <f t="shared" si="138"/>
        <v>41</v>
      </c>
      <c r="P494" s="23" t="str">
        <f t="shared" si="139"/>
        <v/>
      </c>
      <c r="Q494" s="23" t="str">
        <f t="shared" si="140"/>
        <v>一级,优</v>
      </c>
      <c r="R494" s="28">
        <f t="shared" si="129"/>
        <v>51.219512195122</v>
      </c>
      <c r="S494" s="28">
        <f t="shared" si="144"/>
        <v>42.4883835300502</v>
      </c>
      <c r="T494" s="28">
        <f t="shared" si="145"/>
        <v>8.73112866507175</v>
      </c>
      <c r="U494" s="29" t="b">
        <f t="shared" si="130"/>
        <v>0</v>
      </c>
      <c r="V494" s="28">
        <f t="shared" si="141"/>
        <v>40.6666666666667</v>
      </c>
      <c r="W494" s="29">
        <f t="shared" si="142"/>
        <v>1</v>
      </c>
      <c r="X494" s="29" t="b">
        <f t="shared" si="131"/>
        <v>0</v>
      </c>
      <c r="Y494" s="28">
        <f t="shared" si="143"/>
        <v>22.3666666666667</v>
      </c>
    </row>
    <row r="495" s="1" customFormat="1" spans="1:25">
      <c r="A495" s="14" t="s">
        <v>42</v>
      </c>
      <c r="B495" s="15" t="s">
        <v>534</v>
      </c>
      <c r="C495" s="16">
        <v>12</v>
      </c>
      <c r="D495" s="16">
        <v>21</v>
      </c>
      <c r="E495" s="16">
        <v>0.5</v>
      </c>
      <c r="F495" s="16">
        <v>39</v>
      </c>
      <c r="G495" s="16">
        <v>22</v>
      </c>
      <c r="H495" s="16">
        <v>19</v>
      </c>
      <c r="I495" s="22">
        <f t="shared" si="132"/>
        <v>4</v>
      </c>
      <c r="J495" s="22">
        <f t="shared" si="133"/>
        <v>11</v>
      </c>
      <c r="K495" s="22">
        <f t="shared" si="134"/>
        <v>5</v>
      </c>
      <c r="L495" s="22">
        <f t="shared" si="135"/>
        <v>13</v>
      </c>
      <c r="M495" s="22">
        <f t="shared" si="136"/>
        <v>22</v>
      </c>
      <c r="N495" s="22">
        <f t="shared" si="137"/>
        <v>28</v>
      </c>
      <c r="O495" s="22">
        <f t="shared" si="138"/>
        <v>28</v>
      </c>
      <c r="P495" s="23" t="str">
        <f t="shared" si="139"/>
        <v/>
      </c>
      <c r="Q495" s="23" t="str">
        <f t="shared" si="140"/>
        <v>一级,优</v>
      </c>
      <c r="R495" s="28">
        <f t="shared" si="129"/>
        <v>86.3636363636364</v>
      </c>
      <c r="S495" s="28">
        <f t="shared" si="144"/>
        <v>39.0643685206693</v>
      </c>
      <c r="T495" s="28">
        <f t="shared" si="145"/>
        <v>47.299267842967</v>
      </c>
      <c r="U495" s="29" t="b">
        <f t="shared" si="130"/>
        <v>0</v>
      </c>
      <c r="V495" s="28">
        <f t="shared" si="141"/>
        <v>50</v>
      </c>
      <c r="W495" s="29">
        <f t="shared" si="142"/>
        <v>0</v>
      </c>
      <c r="X495" s="29" t="b">
        <f t="shared" si="131"/>
        <v>0</v>
      </c>
      <c r="Y495" s="28">
        <f t="shared" si="143"/>
        <v>27.5</v>
      </c>
    </row>
    <row r="496" s="1" customFormat="1" spans="1:25">
      <c r="A496" s="14" t="s">
        <v>42</v>
      </c>
      <c r="B496" s="15" t="s">
        <v>535</v>
      </c>
      <c r="C496" s="16">
        <v>11</v>
      </c>
      <c r="D496" s="16">
        <v>17</v>
      </c>
      <c r="E496" s="16">
        <v>0.5</v>
      </c>
      <c r="F496" s="16">
        <v>52</v>
      </c>
      <c r="G496" s="16">
        <v>25</v>
      </c>
      <c r="H496" s="16">
        <v>15</v>
      </c>
      <c r="I496" s="22">
        <f t="shared" si="132"/>
        <v>4</v>
      </c>
      <c r="J496" s="22">
        <f t="shared" si="133"/>
        <v>9</v>
      </c>
      <c r="K496" s="22">
        <f t="shared" si="134"/>
        <v>5</v>
      </c>
      <c r="L496" s="22">
        <f t="shared" si="135"/>
        <v>17</v>
      </c>
      <c r="M496" s="22">
        <f t="shared" si="136"/>
        <v>25</v>
      </c>
      <c r="N496" s="22">
        <f t="shared" si="137"/>
        <v>22</v>
      </c>
      <c r="O496" s="22">
        <f t="shared" si="138"/>
        <v>25</v>
      </c>
      <c r="P496" s="23" t="str">
        <f t="shared" si="139"/>
        <v/>
      </c>
      <c r="Q496" s="23" t="str">
        <f t="shared" si="140"/>
        <v>一级,优</v>
      </c>
      <c r="R496" s="28">
        <f t="shared" si="129"/>
        <v>60</v>
      </c>
      <c r="S496" s="28">
        <f t="shared" si="144"/>
        <v>36.261338217639</v>
      </c>
      <c r="T496" s="28">
        <f t="shared" si="145"/>
        <v>23.738661782361</v>
      </c>
      <c r="U496" s="29" t="b">
        <f t="shared" si="130"/>
        <v>0</v>
      </c>
      <c r="V496" s="28">
        <f t="shared" si="141"/>
        <v>54</v>
      </c>
      <c r="W496" s="29">
        <f t="shared" si="142"/>
        <v>0</v>
      </c>
      <c r="X496" s="29" t="b">
        <f t="shared" si="131"/>
        <v>0</v>
      </c>
      <c r="Y496" s="28">
        <f t="shared" si="143"/>
        <v>29.7</v>
      </c>
    </row>
    <row r="497" s="1" customFormat="1" spans="1:25">
      <c r="A497" s="14" t="s">
        <v>42</v>
      </c>
      <c r="B497" s="15" t="s">
        <v>536</v>
      </c>
      <c r="C497" s="16">
        <v>15</v>
      </c>
      <c r="D497" s="16">
        <v>21</v>
      </c>
      <c r="E497" s="16">
        <v>0.5</v>
      </c>
      <c r="F497" s="16">
        <v>64</v>
      </c>
      <c r="G497" s="16">
        <v>22</v>
      </c>
      <c r="H497" s="16">
        <v>12</v>
      </c>
      <c r="I497" s="22">
        <f t="shared" si="132"/>
        <v>5</v>
      </c>
      <c r="J497" s="22">
        <f t="shared" si="133"/>
        <v>11</v>
      </c>
      <c r="K497" s="22">
        <f t="shared" si="134"/>
        <v>5</v>
      </c>
      <c r="L497" s="22">
        <f t="shared" si="135"/>
        <v>20</v>
      </c>
      <c r="M497" s="22">
        <f t="shared" si="136"/>
        <v>22</v>
      </c>
      <c r="N497" s="22">
        <f t="shared" si="137"/>
        <v>18</v>
      </c>
      <c r="O497" s="22">
        <f t="shared" si="138"/>
        <v>22</v>
      </c>
      <c r="P497" s="23" t="str">
        <f t="shared" si="139"/>
        <v/>
      </c>
      <c r="Q497" s="23" t="str">
        <f t="shared" si="140"/>
        <v>一级,优</v>
      </c>
      <c r="R497" s="28">
        <f t="shared" si="129"/>
        <v>54.5454545454545</v>
      </c>
      <c r="S497" s="28">
        <f t="shared" si="144"/>
        <v>36.1026080589089</v>
      </c>
      <c r="T497" s="28">
        <f t="shared" si="145"/>
        <v>18.4428464865457</v>
      </c>
      <c r="U497" s="29" t="b">
        <f t="shared" si="130"/>
        <v>0</v>
      </c>
      <c r="V497" s="28">
        <f t="shared" si="141"/>
        <v>55.3333333333333</v>
      </c>
      <c r="W497" s="29">
        <f t="shared" si="142"/>
        <v>0</v>
      </c>
      <c r="X497" s="29" t="b">
        <f t="shared" si="131"/>
        <v>0</v>
      </c>
      <c r="Y497" s="28">
        <f t="shared" si="143"/>
        <v>30.4333333333333</v>
      </c>
    </row>
    <row r="498" s="1" customFormat="1" spans="1:25">
      <c r="A498" s="14" t="s">
        <v>42</v>
      </c>
      <c r="B498" s="15" t="s">
        <v>537</v>
      </c>
      <c r="C498" s="16">
        <v>11</v>
      </c>
      <c r="D498" s="16">
        <v>20</v>
      </c>
      <c r="E498" s="16">
        <v>0.5</v>
      </c>
      <c r="F498" s="16">
        <v>65</v>
      </c>
      <c r="G498" s="16">
        <v>21</v>
      </c>
      <c r="H498" s="16">
        <v>11</v>
      </c>
      <c r="I498" s="22">
        <f t="shared" si="132"/>
        <v>4</v>
      </c>
      <c r="J498" s="22">
        <f t="shared" si="133"/>
        <v>10</v>
      </c>
      <c r="K498" s="22">
        <f t="shared" si="134"/>
        <v>5</v>
      </c>
      <c r="L498" s="22">
        <f t="shared" si="135"/>
        <v>21</v>
      </c>
      <c r="M498" s="22">
        <f t="shared" si="136"/>
        <v>21</v>
      </c>
      <c r="N498" s="22">
        <f t="shared" si="137"/>
        <v>16</v>
      </c>
      <c r="O498" s="22">
        <f t="shared" si="138"/>
        <v>21</v>
      </c>
      <c r="P498" s="23" t="str">
        <f t="shared" si="139"/>
        <v/>
      </c>
      <c r="Q498" s="23" t="str">
        <f t="shared" si="140"/>
        <v>一级,优</v>
      </c>
      <c r="R498" s="28">
        <f t="shared" si="129"/>
        <v>52.3809523809524</v>
      </c>
      <c r="S498" s="28">
        <f t="shared" si="144"/>
        <v>33.3563959376968</v>
      </c>
      <c r="T498" s="28">
        <f t="shared" si="145"/>
        <v>19.0245564432556</v>
      </c>
      <c r="U498" s="29" t="b">
        <f t="shared" si="130"/>
        <v>0</v>
      </c>
      <c r="V498" s="28">
        <f t="shared" si="141"/>
        <v>54.6666666666667</v>
      </c>
      <c r="W498" s="29">
        <f t="shared" si="142"/>
        <v>0</v>
      </c>
      <c r="X498" s="29" t="b">
        <f t="shared" si="131"/>
        <v>0</v>
      </c>
      <c r="Y498" s="28">
        <f t="shared" si="143"/>
        <v>30.0666666666667</v>
      </c>
    </row>
    <row r="499" s="1" customFormat="1" spans="1:25">
      <c r="A499" s="14" t="s">
        <v>42</v>
      </c>
      <c r="B499" s="15" t="s">
        <v>538</v>
      </c>
      <c r="C499" s="16">
        <v>6</v>
      </c>
      <c r="D499" s="16">
        <v>12</v>
      </c>
      <c r="E499" s="16">
        <v>0.4</v>
      </c>
      <c r="F499" s="16">
        <v>80</v>
      </c>
      <c r="G499" s="16">
        <v>16</v>
      </c>
      <c r="H499" s="16">
        <v>8</v>
      </c>
      <c r="I499" s="22">
        <f t="shared" si="132"/>
        <v>2</v>
      </c>
      <c r="J499" s="22">
        <f t="shared" si="133"/>
        <v>6</v>
      </c>
      <c r="K499" s="22">
        <f t="shared" si="134"/>
        <v>4</v>
      </c>
      <c r="L499" s="22">
        <f t="shared" si="135"/>
        <v>25</v>
      </c>
      <c r="M499" s="22">
        <f t="shared" si="136"/>
        <v>16</v>
      </c>
      <c r="N499" s="22">
        <f t="shared" si="137"/>
        <v>12</v>
      </c>
      <c r="O499" s="22">
        <f t="shared" si="138"/>
        <v>25</v>
      </c>
      <c r="P499" s="23" t="str">
        <f t="shared" si="139"/>
        <v/>
      </c>
      <c r="Q499" s="23" t="str">
        <f t="shared" si="140"/>
        <v>一级,优</v>
      </c>
      <c r="R499" s="28">
        <f t="shared" si="129"/>
        <v>50</v>
      </c>
      <c r="S499" s="28">
        <f t="shared" si="144"/>
        <v>31.2399938212946</v>
      </c>
      <c r="T499" s="28">
        <f t="shared" si="145"/>
        <v>18.7600061787054</v>
      </c>
      <c r="U499" s="29" t="b">
        <f t="shared" si="130"/>
        <v>0</v>
      </c>
      <c r="V499" s="28">
        <f t="shared" si="141"/>
        <v>52.6666666666667</v>
      </c>
      <c r="W499" s="29">
        <f t="shared" si="142"/>
        <v>0</v>
      </c>
      <c r="X499" s="29" t="b">
        <f t="shared" si="131"/>
        <v>0</v>
      </c>
      <c r="Y499" s="28">
        <f t="shared" si="143"/>
        <v>28.9666666666667</v>
      </c>
    </row>
    <row r="500" s="1" customFormat="1" spans="1:25">
      <c r="A500" s="14" t="s">
        <v>42</v>
      </c>
      <c r="B500" s="15" t="s">
        <v>539</v>
      </c>
      <c r="C500" s="16">
        <v>6</v>
      </c>
      <c r="D500" s="16">
        <v>10</v>
      </c>
      <c r="E500" s="16">
        <v>0.3</v>
      </c>
      <c r="F500" s="16">
        <v>78</v>
      </c>
      <c r="G500" s="16">
        <v>6</v>
      </c>
      <c r="H500" s="16">
        <v>6</v>
      </c>
      <c r="I500" s="22">
        <f t="shared" si="132"/>
        <v>2</v>
      </c>
      <c r="J500" s="22">
        <f t="shared" si="133"/>
        <v>5</v>
      </c>
      <c r="K500" s="22">
        <f t="shared" si="134"/>
        <v>3</v>
      </c>
      <c r="L500" s="22">
        <f t="shared" si="135"/>
        <v>25</v>
      </c>
      <c r="M500" s="22">
        <f t="shared" si="136"/>
        <v>6</v>
      </c>
      <c r="N500" s="22">
        <f t="shared" si="137"/>
        <v>9</v>
      </c>
      <c r="O500" s="22">
        <f t="shared" si="138"/>
        <v>25</v>
      </c>
      <c r="P500" s="23" t="str">
        <f t="shared" si="139"/>
        <v/>
      </c>
      <c r="Q500" s="23" t="str">
        <f t="shared" si="140"/>
        <v>一级,优</v>
      </c>
      <c r="R500" s="28">
        <f t="shared" si="129"/>
        <v>100</v>
      </c>
      <c r="S500" s="28">
        <f t="shared" si="144"/>
        <v>29.5424629570971</v>
      </c>
      <c r="T500" s="28">
        <f t="shared" si="145"/>
        <v>70.4575370429029</v>
      </c>
      <c r="U500" s="29" t="b">
        <f t="shared" si="130"/>
        <v>0</v>
      </c>
      <c r="V500" s="28">
        <f t="shared" si="141"/>
        <v>49</v>
      </c>
      <c r="W500" s="29">
        <f t="shared" si="142"/>
        <v>0</v>
      </c>
      <c r="X500" s="29" t="b">
        <f t="shared" si="131"/>
        <v>0</v>
      </c>
      <c r="Y500" s="28">
        <f t="shared" si="143"/>
        <v>26.95</v>
      </c>
    </row>
    <row r="501" s="1" customFormat="1" spans="1:25">
      <c r="A501" s="14" t="s">
        <v>42</v>
      </c>
      <c r="B501" s="15" t="s">
        <v>540</v>
      </c>
      <c r="C501" s="16">
        <v>5</v>
      </c>
      <c r="D501" s="16">
        <v>8</v>
      </c>
      <c r="E501" s="16">
        <v>0.3</v>
      </c>
      <c r="F501" s="16">
        <v>80</v>
      </c>
      <c r="G501" s="16">
        <v>18</v>
      </c>
      <c r="H501" s="16">
        <v>6</v>
      </c>
      <c r="I501" s="22">
        <f t="shared" si="132"/>
        <v>2</v>
      </c>
      <c r="J501" s="22">
        <f t="shared" si="133"/>
        <v>4</v>
      </c>
      <c r="K501" s="22">
        <f t="shared" si="134"/>
        <v>3</v>
      </c>
      <c r="L501" s="22">
        <f t="shared" si="135"/>
        <v>25</v>
      </c>
      <c r="M501" s="22">
        <f t="shared" si="136"/>
        <v>18</v>
      </c>
      <c r="N501" s="22">
        <f t="shared" si="137"/>
        <v>9</v>
      </c>
      <c r="O501" s="22">
        <f t="shared" si="138"/>
        <v>25</v>
      </c>
      <c r="P501" s="23" t="str">
        <f t="shared" si="139"/>
        <v/>
      </c>
      <c r="Q501" s="23" t="str">
        <f t="shared" si="140"/>
        <v>一级,优</v>
      </c>
      <c r="R501" s="28">
        <f t="shared" si="129"/>
        <v>33.3333333333333</v>
      </c>
      <c r="S501" s="28">
        <f t="shared" si="144"/>
        <v>33.6075036075036</v>
      </c>
      <c r="T501" s="28">
        <f t="shared" si="145"/>
        <v>-0.274170274170281</v>
      </c>
      <c r="U501" s="29" t="b">
        <f t="shared" si="130"/>
        <v>0</v>
      </c>
      <c r="V501" s="28">
        <f t="shared" si="141"/>
        <v>37.3333333333333</v>
      </c>
      <c r="W501" s="29">
        <f t="shared" si="142"/>
        <v>0</v>
      </c>
      <c r="X501" s="29" t="b">
        <f t="shared" si="131"/>
        <v>0</v>
      </c>
      <c r="Y501" s="28">
        <f t="shared" si="143"/>
        <v>20.5333333333333</v>
      </c>
    </row>
    <row r="502" s="1" customFormat="1" spans="1:25">
      <c r="A502" s="14" t="s">
        <v>42</v>
      </c>
      <c r="B502" s="15" t="s">
        <v>541</v>
      </c>
      <c r="C502" s="16">
        <v>6</v>
      </c>
      <c r="D502" s="16">
        <v>9</v>
      </c>
      <c r="E502" s="16">
        <v>0.3</v>
      </c>
      <c r="F502" s="16">
        <v>76</v>
      </c>
      <c r="G502" s="17">
        <v>2</v>
      </c>
      <c r="H502" s="16">
        <v>5</v>
      </c>
      <c r="I502" s="22">
        <f t="shared" si="132"/>
        <v>2</v>
      </c>
      <c r="J502" s="22">
        <f t="shared" si="133"/>
        <v>5</v>
      </c>
      <c r="K502" s="22">
        <f t="shared" si="134"/>
        <v>3</v>
      </c>
      <c r="L502" s="22">
        <f t="shared" si="135"/>
        <v>24</v>
      </c>
      <c r="M502" s="22">
        <f t="shared" si="136"/>
        <v>2</v>
      </c>
      <c r="N502" s="22">
        <f t="shared" si="137"/>
        <v>8</v>
      </c>
      <c r="O502" s="22">
        <f t="shared" si="138"/>
        <v>24</v>
      </c>
      <c r="P502" s="23" t="str">
        <f t="shared" si="139"/>
        <v/>
      </c>
      <c r="Q502" s="23" t="str">
        <f t="shared" si="140"/>
        <v>一级,优</v>
      </c>
      <c r="R502" s="28">
        <f t="shared" si="129"/>
        <v>250</v>
      </c>
      <c r="S502" s="28">
        <f t="shared" si="144"/>
        <v>29.1883116883117</v>
      </c>
      <c r="T502" s="28">
        <f t="shared" si="145"/>
        <v>220.811688311688</v>
      </c>
      <c r="U502" s="29" t="b">
        <f t="shared" si="130"/>
        <v>0</v>
      </c>
      <c r="V502" s="28">
        <f t="shared" si="141"/>
        <v>36</v>
      </c>
      <c r="W502" s="29">
        <f t="shared" si="142"/>
        <v>0</v>
      </c>
      <c r="X502" s="29" t="b">
        <f t="shared" si="131"/>
        <v>0</v>
      </c>
      <c r="Y502" s="28">
        <f t="shared" si="143"/>
        <v>19.8</v>
      </c>
    </row>
    <row r="503" s="1" customFormat="1" spans="1:25">
      <c r="A503" s="14" t="s">
        <v>42</v>
      </c>
      <c r="B503" s="15" t="s">
        <v>542</v>
      </c>
      <c r="C503" s="16">
        <v>6</v>
      </c>
      <c r="D503" s="16">
        <v>10</v>
      </c>
      <c r="E503" s="16">
        <v>0.3</v>
      </c>
      <c r="F503" s="16">
        <v>72</v>
      </c>
      <c r="G503" s="16">
        <v>2</v>
      </c>
      <c r="H503" s="16">
        <v>5</v>
      </c>
      <c r="I503" s="22">
        <f t="shared" si="132"/>
        <v>2</v>
      </c>
      <c r="J503" s="22">
        <f t="shared" si="133"/>
        <v>5</v>
      </c>
      <c r="K503" s="22">
        <f t="shared" si="134"/>
        <v>3</v>
      </c>
      <c r="L503" s="22">
        <f t="shared" si="135"/>
        <v>23</v>
      </c>
      <c r="M503" s="22">
        <f t="shared" si="136"/>
        <v>2</v>
      </c>
      <c r="N503" s="22">
        <f t="shared" si="137"/>
        <v>8</v>
      </c>
      <c r="O503" s="22">
        <f t="shared" si="138"/>
        <v>23</v>
      </c>
      <c r="P503" s="23" t="str">
        <f t="shared" si="139"/>
        <v/>
      </c>
      <c r="Q503" s="23" t="str">
        <f t="shared" si="140"/>
        <v>一级,优</v>
      </c>
      <c r="R503" s="28">
        <f t="shared" si="129"/>
        <v>250</v>
      </c>
      <c r="S503" s="28">
        <f t="shared" si="144"/>
        <v>45.021645021645</v>
      </c>
      <c r="T503" s="28">
        <f t="shared" si="145"/>
        <v>204.978354978355</v>
      </c>
      <c r="U503" s="29" t="b">
        <f t="shared" si="130"/>
        <v>0</v>
      </c>
      <c r="V503" s="28">
        <f t="shared" si="141"/>
        <v>28.3333333333333</v>
      </c>
      <c r="W503" s="29">
        <f t="shared" si="142"/>
        <v>0</v>
      </c>
      <c r="X503" s="29" t="b">
        <f t="shared" si="131"/>
        <v>0</v>
      </c>
      <c r="Y503" s="28">
        <f t="shared" si="143"/>
        <v>15.5833333333333</v>
      </c>
    </row>
    <row r="504" s="1" customFormat="1" spans="1:25">
      <c r="A504" s="14" t="s">
        <v>42</v>
      </c>
      <c r="B504" s="15" t="s">
        <v>543</v>
      </c>
      <c r="C504" s="16">
        <v>6</v>
      </c>
      <c r="D504" s="16">
        <v>10</v>
      </c>
      <c r="E504" s="16">
        <v>0.3</v>
      </c>
      <c r="F504" s="16">
        <v>70</v>
      </c>
      <c r="G504" s="16">
        <v>3</v>
      </c>
      <c r="H504" s="16">
        <v>6</v>
      </c>
      <c r="I504" s="22">
        <f t="shared" si="132"/>
        <v>2</v>
      </c>
      <c r="J504" s="22">
        <f t="shared" si="133"/>
        <v>5</v>
      </c>
      <c r="K504" s="22">
        <f t="shared" si="134"/>
        <v>3</v>
      </c>
      <c r="L504" s="22">
        <f t="shared" si="135"/>
        <v>22</v>
      </c>
      <c r="M504" s="22">
        <f t="shared" si="136"/>
        <v>3</v>
      </c>
      <c r="N504" s="22">
        <f t="shared" si="137"/>
        <v>9</v>
      </c>
      <c r="O504" s="22">
        <f t="shared" si="138"/>
        <v>22</v>
      </c>
      <c r="P504" s="23" t="str">
        <f t="shared" si="139"/>
        <v/>
      </c>
      <c r="Q504" s="23" t="str">
        <f t="shared" si="140"/>
        <v>一级,优</v>
      </c>
      <c r="R504" s="28">
        <f t="shared" si="129"/>
        <v>200</v>
      </c>
      <c r="S504" s="28">
        <f t="shared" si="144"/>
        <v>61.3095238095238</v>
      </c>
      <c r="T504" s="28">
        <f t="shared" si="145"/>
        <v>138.690476190476</v>
      </c>
      <c r="U504" s="29" t="b">
        <f t="shared" si="130"/>
        <v>0</v>
      </c>
      <c r="V504" s="28">
        <f t="shared" si="141"/>
        <v>21.6666666666667</v>
      </c>
      <c r="W504" s="29">
        <f t="shared" si="142"/>
        <v>0</v>
      </c>
      <c r="X504" s="29" t="b">
        <f t="shared" si="131"/>
        <v>0</v>
      </c>
      <c r="Y504" s="28">
        <f t="shared" si="143"/>
        <v>11.9166666666667</v>
      </c>
    </row>
    <row r="505" s="1" customFormat="1" spans="1:25">
      <c r="A505" s="14" t="s">
        <v>42</v>
      </c>
      <c r="B505" s="15" t="s">
        <v>544</v>
      </c>
      <c r="C505" s="16">
        <v>6</v>
      </c>
      <c r="D505" s="16">
        <v>12</v>
      </c>
      <c r="E505" s="16">
        <v>0.3</v>
      </c>
      <c r="F505" s="16">
        <v>64</v>
      </c>
      <c r="G505" s="16">
        <v>3</v>
      </c>
      <c r="H505" s="16">
        <v>6</v>
      </c>
      <c r="I505" s="22">
        <f t="shared" si="132"/>
        <v>2</v>
      </c>
      <c r="J505" s="22">
        <f t="shared" si="133"/>
        <v>6</v>
      </c>
      <c r="K505" s="22">
        <f t="shared" si="134"/>
        <v>3</v>
      </c>
      <c r="L505" s="22">
        <f t="shared" si="135"/>
        <v>20</v>
      </c>
      <c r="M505" s="22">
        <f t="shared" si="136"/>
        <v>3</v>
      </c>
      <c r="N505" s="22">
        <f t="shared" si="137"/>
        <v>9</v>
      </c>
      <c r="O505" s="22">
        <f t="shared" si="138"/>
        <v>20</v>
      </c>
      <c r="P505" s="23" t="str">
        <f t="shared" si="139"/>
        <v/>
      </c>
      <c r="Q505" s="23" t="str">
        <f t="shared" si="140"/>
        <v>一级,优</v>
      </c>
      <c r="R505" s="28">
        <f t="shared" si="129"/>
        <v>200</v>
      </c>
      <c r="S505" s="28">
        <f t="shared" si="144"/>
        <v>73.6111111111111</v>
      </c>
      <c r="T505" s="28">
        <f t="shared" si="145"/>
        <v>126.388888888889</v>
      </c>
      <c r="U505" s="29" t="b">
        <f t="shared" si="130"/>
        <v>0</v>
      </c>
      <c r="V505" s="28">
        <f t="shared" si="141"/>
        <v>15.6666666666667</v>
      </c>
      <c r="W505" s="29">
        <f t="shared" si="142"/>
        <v>0</v>
      </c>
      <c r="X505" s="29" t="b">
        <f t="shared" si="131"/>
        <v>0</v>
      </c>
      <c r="Y505" s="28">
        <f t="shared" si="143"/>
        <v>8.61666666666667</v>
      </c>
    </row>
    <row r="506" s="1" customFormat="1" spans="1:25">
      <c r="A506" s="14" t="s">
        <v>42</v>
      </c>
      <c r="B506" s="15" t="s">
        <v>545</v>
      </c>
      <c r="C506" s="16">
        <v>6</v>
      </c>
      <c r="D506" s="16">
        <v>17</v>
      </c>
      <c r="E506" s="16">
        <v>0.3</v>
      </c>
      <c r="F506" s="16">
        <v>57</v>
      </c>
      <c r="G506" s="16">
        <v>5</v>
      </c>
      <c r="H506" s="16">
        <v>8</v>
      </c>
      <c r="I506" s="22">
        <f t="shared" si="132"/>
        <v>2</v>
      </c>
      <c r="J506" s="22">
        <f t="shared" si="133"/>
        <v>9</v>
      </c>
      <c r="K506" s="22">
        <f t="shared" si="134"/>
        <v>3</v>
      </c>
      <c r="L506" s="22">
        <f t="shared" si="135"/>
        <v>18</v>
      </c>
      <c r="M506" s="22">
        <f t="shared" si="136"/>
        <v>5</v>
      </c>
      <c r="N506" s="22">
        <f t="shared" si="137"/>
        <v>12</v>
      </c>
      <c r="O506" s="22">
        <f t="shared" si="138"/>
        <v>18</v>
      </c>
      <c r="P506" s="23" t="str">
        <f t="shared" si="139"/>
        <v/>
      </c>
      <c r="Q506" s="23" t="str">
        <f t="shared" si="140"/>
        <v>一级,优</v>
      </c>
      <c r="R506" s="28">
        <f t="shared" si="129"/>
        <v>160</v>
      </c>
      <c r="S506" s="28">
        <f t="shared" si="144"/>
        <v>86.1111111111111</v>
      </c>
      <c r="T506" s="28">
        <f t="shared" si="145"/>
        <v>73.8888888888889</v>
      </c>
      <c r="U506" s="29" t="b">
        <f t="shared" si="130"/>
        <v>0</v>
      </c>
      <c r="V506" s="28">
        <f t="shared" si="141"/>
        <v>11.3333333333333</v>
      </c>
      <c r="W506" s="29">
        <f t="shared" si="142"/>
        <v>0</v>
      </c>
      <c r="X506" s="29" t="b">
        <f t="shared" si="131"/>
        <v>0</v>
      </c>
      <c r="Y506" s="28">
        <f t="shared" si="143"/>
        <v>6.23333333333333</v>
      </c>
    </row>
    <row r="507" s="1" customFormat="1" spans="1:25">
      <c r="A507" s="14" t="s">
        <v>42</v>
      </c>
      <c r="B507" s="15" t="s">
        <v>546</v>
      </c>
      <c r="C507" s="16">
        <v>6</v>
      </c>
      <c r="D507" s="16">
        <v>13</v>
      </c>
      <c r="E507" s="16">
        <v>0.3</v>
      </c>
      <c r="F507" s="16">
        <v>62</v>
      </c>
      <c r="G507" s="16">
        <v>7</v>
      </c>
      <c r="H507" s="16">
        <v>7</v>
      </c>
      <c r="I507" s="22">
        <f t="shared" si="132"/>
        <v>2</v>
      </c>
      <c r="J507" s="22">
        <f t="shared" si="133"/>
        <v>7</v>
      </c>
      <c r="K507" s="22">
        <f t="shared" si="134"/>
        <v>3</v>
      </c>
      <c r="L507" s="22">
        <f t="shared" si="135"/>
        <v>20</v>
      </c>
      <c r="M507" s="22">
        <f t="shared" si="136"/>
        <v>7</v>
      </c>
      <c r="N507" s="22">
        <f t="shared" si="137"/>
        <v>10</v>
      </c>
      <c r="O507" s="22">
        <f t="shared" si="138"/>
        <v>20</v>
      </c>
      <c r="P507" s="23" t="str">
        <f t="shared" si="139"/>
        <v/>
      </c>
      <c r="Q507" s="23" t="str">
        <f t="shared" si="140"/>
        <v>一级,优</v>
      </c>
      <c r="R507" s="28">
        <f t="shared" si="129"/>
        <v>100</v>
      </c>
      <c r="S507" s="28">
        <f t="shared" si="144"/>
        <v>91.1111111111111</v>
      </c>
      <c r="T507" s="28">
        <f t="shared" si="145"/>
        <v>8.8888888888889</v>
      </c>
      <c r="U507" s="29" t="b">
        <f t="shared" si="130"/>
        <v>0</v>
      </c>
      <c r="V507" s="28">
        <f t="shared" si="141"/>
        <v>11</v>
      </c>
      <c r="W507" s="29">
        <f t="shared" si="142"/>
        <v>0</v>
      </c>
      <c r="X507" s="29" t="b">
        <f t="shared" si="131"/>
        <v>0</v>
      </c>
      <c r="Y507" s="28">
        <f t="shared" si="143"/>
        <v>6.05</v>
      </c>
    </row>
    <row r="508" s="1" customFormat="1" spans="1:25">
      <c r="A508" s="14" t="s">
        <v>42</v>
      </c>
      <c r="B508" s="15" t="s">
        <v>547</v>
      </c>
      <c r="C508" s="16">
        <v>6</v>
      </c>
      <c r="D508" s="16">
        <v>19</v>
      </c>
      <c r="E508" s="16">
        <v>0.4</v>
      </c>
      <c r="F508" s="16">
        <v>50</v>
      </c>
      <c r="G508" s="16">
        <v>9</v>
      </c>
      <c r="H508" s="16">
        <v>9</v>
      </c>
      <c r="I508" s="22">
        <f t="shared" si="132"/>
        <v>2</v>
      </c>
      <c r="J508" s="22">
        <f t="shared" si="133"/>
        <v>10</v>
      </c>
      <c r="K508" s="22">
        <f t="shared" si="134"/>
        <v>4</v>
      </c>
      <c r="L508" s="22">
        <f t="shared" si="135"/>
        <v>16</v>
      </c>
      <c r="M508" s="22">
        <f t="shared" si="136"/>
        <v>9</v>
      </c>
      <c r="N508" s="22">
        <f t="shared" si="137"/>
        <v>13</v>
      </c>
      <c r="O508" s="22">
        <f t="shared" si="138"/>
        <v>16</v>
      </c>
      <c r="P508" s="23" t="str">
        <f t="shared" si="139"/>
        <v/>
      </c>
      <c r="Q508" s="23" t="str">
        <f t="shared" si="140"/>
        <v>一级,优</v>
      </c>
      <c r="R508" s="28">
        <f t="shared" si="129"/>
        <v>100</v>
      </c>
      <c r="S508" s="28">
        <f t="shared" si="144"/>
        <v>96.6666666666667</v>
      </c>
      <c r="T508" s="28">
        <f t="shared" si="145"/>
        <v>3.33333333333333</v>
      </c>
      <c r="U508" s="29" t="b">
        <f t="shared" si="130"/>
        <v>0</v>
      </c>
      <c r="V508" s="28">
        <f t="shared" si="141"/>
        <v>7.33333333333333</v>
      </c>
      <c r="W508" s="29">
        <f t="shared" si="142"/>
        <v>1</v>
      </c>
      <c r="X508" s="29" t="b">
        <f t="shared" si="131"/>
        <v>0</v>
      </c>
      <c r="Y508" s="28">
        <f t="shared" si="143"/>
        <v>4.03333333333333</v>
      </c>
    </row>
    <row r="509" s="1" customFormat="1" spans="1:25">
      <c r="A509" s="14" t="s">
        <v>42</v>
      </c>
      <c r="B509" s="15" t="s">
        <v>548</v>
      </c>
      <c r="C509" s="16">
        <v>5</v>
      </c>
      <c r="D509" s="16">
        <v>24</v>
      </c>
      <c r="E509" s="16">
        <v>0.3</v>
      </c>
      <c r="F509" s="16">
        <v>44</v>
      </c>
      <c r="G509" s="16">
        <v>26</v>
      </c>
      <c r="H509" s="16">
        <v>10</v>
      </c>
      <c r="I509" s="22">
        <f t="shared" si="132"/>
        <v>2</v>
      </c>
      <c r="J509" s="22">
        <f t="shared" si="133"/>
        <v>12</v>
      </c>
      <c r="K509" s="22">
        <f t="shared" si="134"/>
        <v>3</v>
      </c>
      <c r="L509" s="22">
        <f t="shared" si="135"/>
        <v>14</v>
      </c>
      <c r="M509" s="22">
        <f t="shared" si="136"/>
        <v>26</v>
      </c>
      <c r="N509" s="22">
        <f t="shared" si="137"/>
        <v>15</v>
      </c>
      <c r="O509" s="22">
        <f t="shared" si="138"/>
        <v>26</v>
      </c>
      <c r="P509" s="23" t="str">
        <f t="shared" si="139"/>
        <v/>
      </c>
      <c r="Q509" s="23" t="str">
        <f t="shared" si="140"/>
        <v>一级,优</v>
      </c>
      <c r="R509" s="28">
        <f t="shared" si="129"/>
        <v>38.4615384615385</v>
      </c>
      <c r="S509" s="28">
        <f t="shared" si="144"/>
        <v>84.1666666666667</v>
      </c>
      <c r="T509" s="28">
        <f t="shared" si="145"/>
        <v>-45.7051282051282</v>
      </c>
      <c r="U509" s="29" t="b">
        <f t="shared" si="130"/>
        <v>0</v>
      </c>
      <c r="V509" s="28">
        <f t="shared" si="141"/>
        <v>9.66666666666667</v>
      </c>
      <c r="W509" s="29">
        <f t="shared" si="142"/>
        <v>1</v>
      </c>
      <c r="X509" s="29" t="b">
        <f t="shared" si="131"/>
        <v>0</v>
      </c>
      <c r="Y509" s="28">
        <f t="shared" si="143"/>
        <v>5.31666666666667</v>
      </c>
    </row>
    <row r="510" s="1" customFormat="1" spans="1:25">
      <c r="A510" s="14" t="s">
        <v>42</v>
      </c>
      <c r="B510" s="15" t="s">
        <v>549</v>
      </c>
      <c r="C510" s="16">
        <v>6</v>
      </c>
      <c r="D510" s="16">
        <v>15</v>
      </c>
      <c r="E510" s="16">
        <v>0.3</v>
      </c>
      <c r="F510" s="16">
        <v>51</v>
      </c>
      <c r="G510" s="16">
        <v>13</v>
      </c>
      <c r="H510" s="16">
        <v>11</v>
      </c>
      <c r="I510" s="22">
        <f t="shared" si="132"/>
        <v>2</v>
      </c>
      <c r="J510" s="22">
        <f t="shared" si="133"/>
        <v>8</v>
      </c>
      <c r="K510" s="22">
        <f t="shared" si="134"/>
        <v>3</v>
      </c>
      <c r="L510" s="22">
        <f t="shared" si="135"/>
        <v>16</v>
      </c>
      <c r="M510" s="22">
        <f t="shared" si="136"/>
        <v>13</v>
      </c>
      <c r="N510" s="22">
        <f t="shared" si="137"/>
        <v>16</v>
      </c>
      <c r="O510" s="22">
        <f t="shared" si="138"/>
        <v>16</v>
      </c>
      <c r="P510" s="23" t="str">
        <f t="shared" si="139"/>
        <v/>
      </c>
      <c r="Q510" s="23" t="str">
        <f t="shared" si="140"/>
        <v>一级,优</v>
      </c>
      <c r="R510" s="28">
        <f t="shared" si="129"/>
        <v>84.6153846153846</v>
      </c>
      <c r="S510" s="28">
        <f t="shared" si="144"/>
        <v>66.5384615384615</v>
      </c>
      <c r="T510" s="28">
        <f t="shared" si="145"/>
        <v>18.0769230769231</v>
      </c>
      <c r="U510" s="29" t="b">
        <f t="shared" si="130"/>
        <v>0</v>
      </c>
      <c r="V510" s="28">
        <f t="shared" si="141"/>
        <v>17.6666666666667</v>
      </c>
      <c r="W510" s="29">
        <f t="shared" si="142"/>
        <v>0</v>
      </c>
      <c r="X510" s="29" t="b">
        <f t="shared" si="131"/>
        <v>0</v>
      </c>
      <c r="Y510" s="28">
        <f t="shared" si="143"/>
        <v>9.71666666666667</v>
      </c>
    </row>
    <row r="511" s="1" customFormat="1" spans="1:25">
      <c r="A511" s="14" t="s">
        <v>42</v>
      </c>
      <c r="B511" s="15" t="s">
        <v>550</v>
      </c>
      <c r="C511" s="16">
        <v>6</v>
      </c>
      <c r="D511" s="16">
        <v>10</v>
      </c>
      <c r="E511" s="16">
        <v>0.3</v>
      </c>
      <c r="F511" s="16">
        <v>56</v>
      </c>
      <c r="G511" s="16">
        <v>11</v>
      </c>
      <c r="H511" s="16">
        <v>10</v>
      </c>
      <c r="I511" s="22">
        <f t="shared" si="132"/>
        <v>2</v>
      </c>
      <c r="J511" s="22">
        <f t="shared" si="133"/>
        <v>5</v>
      </c>
      <c r="K511" s="22">
        <f t="shared" si="134"/>
        <v>3</v>
      </c>
      <c r="L511" s="22">
        <f t="shared" si="135"/>
        <v>18</v>
      </c>
      <c r="M511" s="22">
        <f t="shared" si="136"/>
        <v>11</v>
      </c>
      <c r="N511" s="22">
        <f t="shared" si="137"/>
        <v>15</v>
      </c>
      <c r="O511" s="22">
        <f t="shared" si="138"/>
        <v>18</v>
      </c>
      <c r="P511" s="23" t="str">
        <f t="shared" si="139"/>
        <v/>
      </c>
      <c r="Q511" s="23" t="str">
        <f t="shared" si="140"/>
        <v>一级,优</v>
      </c>
      <c r="R511" s="28">
        <f t="shared" si="129"/>
        <v>90.9090909090909</v>
      </c>
      <c r="S511" s="28">
        <f t="shared" si="144"/>
        <v>56.9230769230769</v>
      </c>
      <c r="T511" s="28">
        <f t="shared" si="145"/>
        <v>33.986013986014</v>
      </c>
      <c r="U511" s="29" t="b">
        <f t="shared" si="130"/>
        <v>0</v>
      </c>
      <c r="V511" s="28">
        <f t="shared" si="141"/>
        <v>21</v>
      </c>
      <c r="W511" s="29">
        <f t="shared" si="142"/>
        <v>0</v>
      </c>
      <c r="X511" s="29" t="b">
        <f t="shared" si="131"/>
        <v>0</v>
      </c>
      <c r="Y511" s="28">
        <f t="shared" si="143"/>
        <v>11.55</v>
      </c>
    </row>
    <row r="512" s="1" customFormat="1" spans="1:25">
      <c r="A512" s="14" t="s">
        <v>42</v>
      </c>
      <c r="B512" s="15" t="s">
        <v>551</v>
      </c>
      <c r="C512" s="16">
        <v>5</v>
      </c>
      <c r="D512" s="16">
        <v>8</v>
      </c>
      <c r="E512" s="16">
        <v>0.3</v>
      </c>
      <c r="F512" s="16">
        <v>58</v>
      </c>
      <c r="G512" s="16">
        <v>11</v>
      </c>
      <c r="H512" s="16">
        <v>9</v>
      </c>
      <c r="I512" s="22">
        <f t="shared" si="132"/>
        <v>2</v>
      </c>
      <c r="J512" s="22">
        <f t="shared" si="133"/>
        <v>4</v>
      </c>
      <c r="K512" s="22">
        <f t="shared" si="134"/>
        <v>3</v>
      </c>
      <c r="L512" s="22">
        <f t="shared" si="135"/>
        <v>19</v>
      </c>
      <c r="M512" s="22">
        <f t="shared" si="136"/>
        <v>11</v>
      </c>
      <c r="N512" s="22">
        <f t="shared" si="137"/>
        <v>13</v>
      </c>
      <c r="O512" s="22">
        <f t="shared" si="138"/>
        <v>19</v>
      </c>
      <c r="P512" s="23" t="str">
        <f t="shared" si="139"/>
        <v/>
      </c>
      <c r="Q512" s="23" t="str">
        <f t="shared" si="140"/>
        <v>一级,优</v>
      </c>
      <c r="R512" s="28">
        <f t="shared" si="129"/>
        <v>81.8181818181818</v>
      </c>
      <c r="S512" s="28">
        <f t="shared" si="144"/>
        <v>47.8321678321678</v>
      </c>
      <c r="T512" s="28">
        <f t="shared" si="145"/>
        <v>33.986013986014</v>
      </c>
      <c r="U512" s="29" t="b">
        <f t="shared" si="130"/>
        <v>0</v>
      </c>
      <c r="V512" s="28">
        <f t="shared" si="141"/>
        <v>23.6666666666667</v>
      </c>
      <c r="W512" s="29">
        <f t="shared" si="142"/>
        <v>0</v>
      </c>
      <c r="X512" s="29" t="b">
        <f t="shared" si="131"/>
        <v>0</v>
      </c>
      <c r="Y512" s="28">
        <f t="shared" si="143"/>
        <v>13.0166666666667</v>
      </c>
    </row>
    <row r="513" s="1" customFormat="1" spans="1:25">
      <c r="A513" s="14" t="s">
        <v>42</v>
      </c>
      <c r="B513" s="15" t="s">
        <v>552</v>
      </c>
      <c r="C513" s="16">
        <v>5</v>
      </c>
      <c r="D513" s="16">
        <v>7</v>
      </c>
      <c r="E513" s="16">
        <v>0.3</v>
      </c>
      <c r="F513" s="16">
        <v>59</v>
      </c>
      <c r="G513" s="16">
        <v>7</v>
      </c>
      <c r="H513" s="16">
        <v>8</v>
      </c>
      <c r="I513" s="22">
        <f t="shared" si="132"/>
        <v>2</v>
      </c>
      <c r="J513" s="22">
        <f t="shared" si="133"/>
        <v>4</v>
      </c>
      <c r="K513" s="22">
        <f t="shared" si="134"/>
        <v>3</v>
      </c>
      <c r="L513" s="22">
        <f t="shared" si="135"/>
        <v>19</v>
      </c>
      <c r="M513" s="22">
        <f t="shared" si="136"/>
        <v>7</v>
      </c>
      <c r="N513" s="22">
        <f t="shared" si="137"/>
        <v>12</v>
      </c>
      <c r="O513" s="22">
        <f t="shared" si="138"/>
        <v>19</v>
      </c>
      <c r="P513" s="23" t="str">
        <f t="shared" si="139"/>
        <v/>
      </c>
      <c r="Q513" s="23" t="str">
        <f t="shared" si="140"/>
        <v>一级,优</v>
      </c>
      <c r="R513" s="28">
        <f t="shared" si="129"/>
        <v>114.285714285714</v>
      </c>
      <c r="S513" s="28">
        <f t="shared" si="144"/>
        <v>41.3170163170163</v>
      </c>
      <c r="T513" s="28">
        <f t="shared" si="145"/>
        <v>72.968697968698</v>
      </c>
      <c r="U513" s="29" t="b">
        <f t="shared" si="130"/>
        <v>0</v>
      </c>
      <c r="V513" s="28">
        <f t="shared" si="141"/>
        <v>25.6666666666667</v>
      </c>
      <c r="W513" s="29">
        <f t="shared" si="142"/>
        <v>0</v>
      </c>
      <c r="X513" s="29" t="b">
        <f t="shared" si="131"/>
        <v>0</v>
      </c>
      <c r="Y513" s="28">
        <f t="shared" si="143"/>
        <v>14.1166666666667</v>
      </c>
    </row>
    <row r="514" s="1" customFormat="1" spans="1:25">
      <c r="A514" s="14" t="s">
        <v>42</v>
      </c>
      <c r="B514" s="15" t="s">
        <v>553</v>
      </c>
      <c r="C514" s="16">
        <v>5</v>
      </c>
      <c r="D514" s="16">
        <v>8</v>
      </c>
      <c r="E514" s="16">
        <v>0.3</v>
      </c>
      <c r="F514" s="16">
        <v>61</v>
      </c>
      <c r="G514" s="16">
        <v>3</v>
      </c>
      <c r="H514" s="16">
        <v>7</v>
      </c>
      <c r="I514" s="22">
        <f t="shared" si="132"/>
        <v>2</v>
      </c>
      <c r="J514" s="22">
        <f t="shared" si="133"/>
        <v>4</v>
      </c>
      <c r="K514" s="22">
        <f t="shared" si="134"/>
        <v>3</v>
      </c>
      <c r="L514" s="22">
        <f t="shared" si="135"/>
        <v>20</v>
      </c>
      <c r="M514" s="22">
        <f t="shared" si="136"/>
        <v>3</v>
      </c>
      <c r="N514" s="22">
        <f t="shared" si="137"/>
        <v>10</v>
      </c>
      <c r="O514" s="22">
        <f t="shared" si="138"/>
        <v>20</v>
      </c>
      <c r="P514" s="23" t="str">
        <f t="shared" si="139"/>
        <v/>
      </c>
      <c r="Q514" s="23" t="str">
        <f t="shared" si="140"/>
        <v>一级,优</v>
      </c>
      <c r="R514" s="28">
        <f t="shared" si="129"/>
        <v>233.333333333333</v>
      </c>
      <c r="S514" s="28">
        <f t="shared" si="144"/>
        <v>42.5074925074925</v>
      </c>
      <c r="T514" s="28">
        <f t="shared" si="145"/>
        <v>190.825840825841</v>
      </c>
      <c r="U514" s="29" t="b">
        <f t="shared" si="130"/>
        <v>0</v>
      </c>
      <c r="V514" s="28">
        <f t="shared" si="141"/>
        <v>25.6666666666667</v>
      </c>
      <c r="W514" s="29">
        <f t="shared" si="142"/>
        <v>0</v>
      </c>
      <c r="X514" s="29" t="b">
        <f t="shared" si="131"/>
        <v>0</v>
      </c>
      <c r="Y514" s="28">
        <f t="shared" si="143"/>
        <v>14.1166666666667</v>
      </c>
    </row>
    <row r="515" s="1" customFormat="1" spans="1:25">
      <c r="A515" s="14" t="s">
        <v>42</v>
      </c>
      <c r="B515" s="15" t="s">
        <v>554</v>
      </c>
      <c r="C515" s="16">
        <v>6</v>
      </c>
      <c r="D515" s="16">
        <v>10</v>
      </c>
      <c r="E515" s="16">
        <v>0.3</v>
      </c>
      <c r="F515" s="16">
        <v>56</v>
      </c>
      <c r="G515" s="16">
        <v>21</v>
      </c>
      <c r="H515" s="16">
        <v>7</v>
      </c>
      <c r="I515" s="22">
        <f t="shared" si="132"/>
        <v>2</v>
      </c>
      <c r="J515" s="22">
        <f t="shared" si="133"/>
        <v>5</v>
      </c>
      <c r="K515" s="22">
        <f t="shared" si="134"/>
        <v>3</v>
      </c>
      <c r="L515" s="22">
        <f t="shared" si="135"/>
        <v>18</v>
      </c>
      <c r="M515" s="22">
        <f t="shared" si="136"/>
        <v>21</v>
      </c>
      <c r="N515" s="22">
        <f t="shared" si="137"/>
        <v>10</v>
      </c>
      <c r="O515" s="22">
        <f t="shared" si="138"/>
        <v>21</v>
      </c>
      <c r="P515" s="23" t="str">
        <f t="shared" si="139"/>
        <v/>
      </c>
      <c r="Q515" s="23" t="str">
        <f t="shared" si="140"/>
        <v>一级,优</v>
      </c>
      <c r="R515" s="28">
        <f t="shared" si="129"/>
        <v>33.3333333333333</v>
      </c>
      <c r="S515" s="28">
        <f t="shared" si="144"/>
        <v>53.6186036186036</v>
      </c>
      <c r="T515" s="28">
        <f t="shared" si="145"/>
        <v>-20.2852702852703</v>
      </c>
      <c r="U515" s="29" t="b">
        <f t="shared" si="130"/>
        <v>0</v>
      </c>
      <c r="V515" s="28">
        <f t="shared" si="141"/>
        <v>23.6666666666667</v>
      </c>
      <c r="W515" s="29">
        <f t="shared" si="142"/>
        <v>0</v>
      </c>
      <c r="X515" s="29" t="b">
        <f t="shared" si="131"/>
        <v>0</v>
      </c>
      <c r="Y515" s="28">
        <f t="shared" si="143"/>
        <v>13.0166666666667</v>
      </c>
    </row>
    <row r="516" s="1" customFormat="1" spans="1:25">
      <c r="A516" s="14" t="s">
        <v>42</v>
      </c>
      <c r="B516" s="15" t="s">
        <v>555</v>
      </c>
      <c r="C516" s="16">
        <v>6</v>
      </c>
      <c r="D516" s="16">
        <v>14</v>
      </c>
      <c r="E516" s="16">
        <v>0.3</v>
      </c>
      <c r="F516" s="16">
        <v>56</v>
      </c>
      <c r="G516" s="16">
        <v>11</v>
      </c>
      <c r="H516" s="16">
        <v>8</v>
      </c>
      <c r="I516" s="22">
        <f t="shared" si="132"/>
        <v>2</v>
      </c>
      <c r="J516" s="22">
        <f t="shared" si="133"/>
        <v>7</v>
      </c>
      <c r="K516" s="22">
        <f t="shared" si="134"/>
        <v>3</v>
      </c>
      <c r="L516" s="22">
        <f t="shared" si="135"/>
        <v>18</v>
      </c>
      <c r="M516" s="22">
        <f t="shared" si="136"/>
        <v>11</v>
      </c>
      <c r="N516" s="22">
        <f t="shared" si="137"/>
        <v>12</v>
      </c>
      <c r="O516" s="22">
        <f t="shared" si="138"/>
        <v>18</v>
      </c>
      <c r="P516" s="23" t="str">
        <f t="shared" si="139"/>
        <v/>
      </c>
      <c r="Q516" s="23" t="str">
        <f t="shared" si="140"/>
        <v>一级,优</v>
      </c>
      <c r="R516" s="28">
        <f t="shared" ref="R516:R579" si="146">H516/G516*100</f>
        <v>72.7272727272727</v>
      </c>
      <c r="S516" s="28">
        <f t="shared" si="144"/>
        <v>53.1912531912532</v>
      </c>
      <c r="T516" s="28">
        <f t="shared" si="145"/>
        <v>19.5360195360195</v>
      </c>
      <c r="U516" s="29" t="b">
        <f t="shared" ref="U516:U579" si="147">IF(G516&gt;150,"PM10")</f>
        <v>0</v>
      </c>
      <c r="V516" s="28">
        <f t="shared" si="141"/>
        <v>22</v>
      </c>
      <c r="W516" s="29">
        <f t="shared" si="142"/>
        <v>0</v>
      </c>
      <c r="X516" s="29" t="b">
        <f t="shared" ref="X516:X579" si="148">IF(G516&gt;150,"PM10")</f>
        <v>0</v>
      </c>
      <c r="Y516" s="28">
        <f t="shared" si="143"/>
        <v>12.1</v>
      </c>
    </row>
    <row r="517" s="1" customFormat="1" spans="1:25">
      <c r="A517" s="14" t="s">
        <v>42</v>
      </c>
      <c r="B517" s="15" t="s">
        <v>556</v>
      </c>
      <c r="C517" s="16">
        <v>6</v>
      </c>
      <c r="D517" s="16">
        <v>16</v>
      </c>
      <c r="E517" s="16">
        <v>0.3</v>
      </c>
      <c r="F517" s="16">
        <v>61</v>
      </c>
      <c r="G517" s="16">
        <v>7</v>
      </c>
      <c r="H517" s="16">
        <v>9</v>
      </c>
      <c r="I517" s="22">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2</v>
      </c>
      <c r="J517" s="22">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8</v>
      </c>
      <c r="K517" s="22">
        <f t="shared" ref="K517:K580" si="151">ROUNDUP(IF(COUNT(E517)=1,IF(E517&gt;150,500,IF(E517&gt;=120,(E517-120)*(500-400)/(150-120)+400,IF(E517&gt;=90,(E517-90)*(400-300)/(120-90)+300,IF(E517&gt;=60,(E517-60)*(300-200)/(90-60)+200,IF(E517&gt;=35,(E517-35)*(200-150)/(60-35)+150,IF(E517&gt;=10,(E517-10)*(150-100)/(35-10)+100,IF(E517&gt;=5,(E517-5)*(100-50)/(10-5)+50,IF(E517&gt;=0,(E517-0)*(50-0)/(5-0)+0,"无效值"))))))))),0)</f>
        <v>3</v>
      </c>
      <c r="L517" s="22">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20</v>
      </c>
      <c r="M517" s="22">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7</v>
      </c>
      <c r="N517" s="22">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13</v>
      </c>
      <c r="O517" s="22">
        <f t="shared" ref="O517:O580" si="155">IF(MAX(I517:N517)&lt;=100,IF(COUNTIF(C517:N517,"&gt;0")=12,MAX(I517:N517),""),MAX(I517:N517))</f>
        <v>20</v>
      </c>
      <c r="P517" s="23" t="str">
        <f t="shared" ref="P517:P580" si="156">IF(O517&lt;=50,"",IF(O517=I517,"SO2",IF(O517=J517,"NO2",IF(O517=K517,"CO",IF(O517=L517,"O3",IF(O517=M517,"PM10",IF(O517=N517,"PM2.5",)))))))</f>
        <v/>
      </c>
      <c r="Q517" s="23" t="str">
        <f t="shared" ref="Q517:Q580" si="157">IF(COUNT(O517)=1,IF(O517&lt;=50,"一级,优",IF(O517&lt;=100,"二级，良",IF(O517&lt;=150,"三级，轻度污染",IF(O517&lt;=200,"四级，中度污染",IF(O517&lt;=300,"五级，重度污染",IF(O517&gt;300,"六级，严重污染")))))))</f>
        <v>一级,优</v>
      </c>
      <c r="R517" s="28">
        <f t="shared" si="146"/>
        <v>128.571428571429</v>
      </c>
      <c r="S517" s="28">
        <f t="shared" si="144"/>
        <v>52.2005772005772</v>
      </c>
      <c r="T517" s="28">
        <f t="shared" si="145"/>
        <v>76.3708513708514</v>
      </c>
      <c r="U517" s="29" t="b">
        <f t="shared" si="147"/>
        <v>0</v>
      </c>
      <c r="V517" s="28">
        <f t="shared" si="141"/>
        <v>21.3333333333333</v>
      </c>
      <c r="W517" s="29">
        <f t="shared" si="142"/>
        <v>0</v>
      </c>
      <c r="X517" s="29" t="b">
        <f t="shared" si="148"/>
        <v>0</v>
      </c>
      <c r="Y517" s="28">
        <f t="shared" si="143"/>
        <v>11.7333333333333</v>
      </c>
    </row>
    <row r="518" s="1" customFormat="1" spans="1:25">
      <c r="A518" s="14" t="s">
        <v>42</v>
      </c>
      <c r="B518" s="15" t="s">
        <v>557</v>
      </c>
      <c r="C518" s="16">
        <v>7</v>
      </c>
      <c r="D518" s="16">
        <v>16</v>
      </c>
      <c r="E518" s="16">
        <v>0.3</v>
      </c>
      <c r="F518" s="16">
        <v>62</v>
      </c>
      <c r="G518" s="16">
        <v>4</v>
      </c>
      <c r="H518" s="16">
        <v>8</v>
      </c>
      <c r="I518" s="22">
        <f t="shared" si="149"/>
        <v>3</v>
      </c>
      <c r="J518" s="22">
        <f t="shared" si="150"/>
        <v>8</v>
      </c>
      <c r="K518" s="22">
        <f t="shared" si="151"/>
        <v>3</v>
      </c>
      <c r="L518" s="22">
        <f t="shared" si="152"/>
        <v>20</v>
      </c>
      <c r="M518" s="22">
        <f t="shared" si="153"/>
        <v>4</v>
      </c>
      <c r="N518" s="22">
        <f t="shared" si="154"/>
        <v>12</v>
      </c>
      <c r="O518" s="22">
        <f t="shared" si="155"/>
        <v>20</v>
      </c>
      <c r="P518" s="23" t="str">
        <f t="shared" si="156"/>
        <v/>
      </c>
      <c r="Q518" s="23" t="str">
        <f t="shared" si="157"/>
        <v>一级,优</v>
      </c>
      <c r="R518" s="28">
        <f t="shared" si="146"/>
        <v>200</v>
      </c>
      <c r="S518" s="28">
        <f t="shared" si="144"/>
        <v>55.3391053391053</v>
      </c>
      <c r="T518" s="28">
        <f t="shared" si="145"/>
        <v>144.660894660895</v>
      </c>
      <c r="U518" s="29" t="b">
        <f t="shared" si="147"/>
        <v>0</v>
      </c>
      <c r="V518" s="28">
        <f t="shared" si="141"/>
        <v>20</v>
      </c>
      <c r="W518" s="29">
        <f t="shared" si="142"/>
        <v>0</v>
      </c>
      <c r="X518" s="29" t="b">
        <f t="shared" si="148"/>
        <v>0</v>
      </c>
      <c r="Y518" s="28">
        <f t="shared" si="143"/>
        <v>11</v>
      </c>
    </row>
    <row r="519" s="1" customFormat="1" spans="1:25">
      <c r="A519" s="14" t="s">
        <v>42</v>
      </c>
      <c r="B519" s="15" t="s">
        <v>558</v>
      </c>
      <c r="C519" s="16">
        <v>10</v>
      </c>
      <c r="D519" s="16">
        <v>11</v>
      </c>
      <c r="E519" s="16">
        <v>0.4</v>
      </c>
      <c r="F519" s="16">
        <v>78</v>
      </c>
      <c r="G519" s="16">
        <v>28</v>
      </c>
      <c r="H519" s="16">
        <v>6</v>
      </c>
      <c r="I519" s="22">
        <f t="shared" si="149"/>
        <v>4</v>
      </c>
      <c r="J519" s="22">
        <f t="shared" si="150"/>
        <v>6</v>
      </c>
      <c r="K519" s="22">
        <f t="shared" si="151"/>
        <v>4</v>
      </c>
      <c r="L519" s="22">
        <f t="shared" si="152"/>
        <v>25</v>
      </c>
      <c r="M519" s="22">
        <f t="shared" si="153"/>
        <v>28</v>
      </c>
      <c r="N519" s="22">
        <f t="shared" si="154"/>
        <v>9</v>
      </c>
      <c r="O519" s="22">
        <f t="shared" si="155"/>
        <v>28</v>
      </c>
      <c r="P519" s="23" t="str">
        <f t="shared" si="156"/>
        <v/>
      </c>
      <c r="Q519" s="23" t="str">
        <f t="shared" si="157"/>
        <v>一级,优</v>
      </c>
      <c r="R519" s="28">
        <f t="shared" si="146"/>
        <v>21.4285714285714</v>
      </c>
      <c r="S519" s="28">
        <f t="shared" si="144"/>
        <v>65.1875901875902</v>
      </c>
      <c r="T519" s="28">
        <f t="shared" si="145"/>
        <v>-43.7590187590188</v>
      </c>
      <c r="U519" s="29" t="b">
        <f t="shared" si="147"/>
        <v>0</v>
      </c>
      <c r="V519" s="28">
        <f t="shared" si="141"/>
        <v>17.6666666666667</v>
      </c>
      <c r="W519" s="29">
        <f t="shared" si="142"/>
        <v>1</v>
      </c>
      <c r="X519" s="29" t="b">
        <f t="shared" si="148"/>
        <v>0</v>
      </c>
      <c r="Y519" s="28">
        <f t="shared" si="143"/>
        <v>9.71666666666667</v>
      </c>
    </row>
    <row r="520" s="1" customFormat="1" spans="1:25">
      <c r="A520" s="14" t="s">
        <v>42</v>
      </c>
      <c r="B520" s="15" t="s">
        <v>559</v>
      </c>
      <c r="C520" s="16">
        <v>9</v>
      </c>
      <c r="D520" s="16">
        <v>8</v>
      </c>
      <c r="E520" s="16">
        <v>0.4</v>
      </c>
      <c r="F520" s="16">
        <v>84</v>
      </c>
      <c r="G520" s="16">
        <v>9</v>
      </c>
      <c r="H520" s="16">
        <v>5</v>
      </c>
      <c r="I520" s="22">
        <f t="shared" si="149"/>
        <v>3</v>
      </c>
      <c r="J520" s="22">
        <f t="shared" si="150"/>
        <v>4</v>
      </c>
      <c r="K520" s="22">
        <f t="shared" si="151"/>
        <v>4</v>
      </c>
      <c r="L520" s="22">
        <f t="shared" si="152"/>
        <v>27</v>
      </c>
      <c r="M520" s="22">
        <f t="shared" si="153"/>
        <v>9</v>
      </c>
      <c r="N520" s="22">
        <f t="shared" si="154"/>
        <v>8</v>
      </c>
      <c r="O520" s="22">
        <f t="shared" si="155"/>
        <v>27</v>
      </c>
      <c r="P520" s="23" t="str">
        <f t="shared" si="156"/>
        <v/>
      </c>
      <c r="Q520" s="23" t="str">
        <f t="shared" si="157"/>
        <v>一级,优</v>
      </c>
      <c r="R520" s="28">
        <f t="shared" si="146"/>
        <v>55.5555555555556</v>
      </c>
      <c r="S520" s="28">
        <f t="shared" si="144"/>
        <v>57.449494949495</v>
      </c>
      <c r="T520" s="28">
        <f t="shared" si="145"/>
        <v>-1.8939393939394</v>
      </c>
      <c r="U520" s="29" t="b">
        <f t="shared" si="147"/>
        <v>0</v>
      </c>
      <c r="V520" s="28">
        <f t="shared" si="141"/>
        <v>24.6666666666667</v>
      </c>
      <c r="W520" s="29">
        <f t="shared" si="142"/>
        <v>0</v>
      </c>
      <c r="X520" s="29" t="b">
        <f t="shared" si="148"/>
        <v>0</v>
      </c>
      <c r="Y520" s="28">
        <f t="shared" si="143"/>
        <v>13.5666666666667</v>
      </c>
    </row>
    <row r="521" s="1" customFormat="1" spans="1:25">
      <c r="A521" s="14" t="s">
        <v>42</v>
      </c>
      <c r="B521" s="15" t="s">
        <v>560</v>
      </c>
      <c r="C521" s="16">
        <v>8</v>
      </c>
      <c r="D521" s="16">
        <v>8</v>
      </c>
      <c r="E521" s="16">
        <v>0.4</v>
      </c>
      <c r="F521" s="16">
        <v>86</v>
      </c>
      <c r="G521" s="16">
        <v>2</v>
      </c>
      <c r="H521" s="16">
        <v>5</v>
      </c>
      <c r="I521" s="22">
        <f t="shared" si="149"/>
        <v>3</v>
      </c>
      <c r="J521" s="22">
        <f t="shared" si="150"/>
        <v>4</v>
      </c>
      <c r="K521" s="22">
        <f t="shared" si="151"/>
        <v>4</v>
      </c>
      <c r="L521" s="22">
        <f t="shared" si="152"/>
        <v>27</v>
      </c>
      <c r="M521" s="22">
        <f t="shared" si="153"/>
        <v>2</v>
      </c>
      <c r="N521" s="22">
        <f t="shared" si="154"/>
        <v>8</v>
      </c>
      <c r="O521" s="22">
        <f t="shared" si="155"/>
        <v>27</v>
      </c>
      <c r="P521" s="23" t="str">
        <f t="shared" si="156"/>
        <v/>
      </c>
      <c r="Q521" s="23" t="str">
        <f t="shared" si="157"/>
        <v>一级,优</v>
      </c>
      <c r="R521" s="28">
        <f t="shared" si="146"/>
        <v>250</v>
      </c>
      <c r="S521" s="28">
        <f t="shared" si="144"/>
        <v>42.6346801346801</v>
      </c>
      <c r="T521" s="28">
        <f t="shared" si="145"/>
        <v>207.36531986532</v>
      </c>
      <c r="U521" s="29" t="b">
        <f t="shared" si="147"/>
        <v>0</v>
      </c>
      <c r="V521" s="28">
        <f t="shared" si="141"/>
        <v>26.6666666666667</v>
      </c>
      <c r="W521" s="29">
        <f t="shared" si="142"/>
        <v>0</v>
      </c>
      <c r="X521" s="29" t="b">
        <f t="shared" si="148"/>
        <v>0</v>
      </c>
      <c r="Y521" s="28">
        <f t="shared" si="143"/>
        <v>14.6666666666667</v>
      </c>
    </row>
    <row r="522" s="1" customFormat="1" spans="1:25">
      <c r="A522" s="14" t="s">
        <v>42</v>
      </c>
      <c r="B522" s="15" t="s">
        <v>561</v>
      </c>
      <c r="C522" s="16">
        <v>7</v>
      </c>
      <c r="D522" s="16">
        <v>8</v>
      </c>
      <c r="E522" s="16">
        <v>0.3</v>
      </c>
      <c r="F522" s="16">
        <v>87</v>
      </c>
      <c r="G522" s="16">
        <v>5</v>
      </c>
      <c r="H522" s="16">
        <v>5</v>
      </c>
      <c r="I522" s="22">
        <f t="shared" si="149"/>
        <v>3</v>
      </c>
      <c r="J522" s="22">
        <f t="shared" si="150"/>
        <v>4</v>
      </c>
      <c r="K522" s="22">
        <f t="shared" si="151"/>
        <v>3</v>
      </c>
      <c r="L522" s="22">
        <f t="shared" si="152"/>
        <v>28</v>
      </c>
      <c r="M522" s="22">
        <f t="shared" si="153"/>
        <v>5</v>
      </c>
      <c r="N522" s="22">
        <f t="shared" si="154"/>
        <v>8</v>
      </c>
      <c r="O522" s="22">
        <f t="shared" si="155"/>
        <v>28</v>
      </c>
      <c r="P522" s="23" t="str">
        <f t="shared" si="156"/>
        <v/>
      </c>
      <c r="Q522" s="23" t="str">
        <f t="shared" si="157"/>
        <v>一级,优</v>
      </c>
      <c r="R522" s="28">
        <f t="shared" si="146"/>
        <v>100</v>
      </c>
      <c r="S522" s="28">
        <f t="shared" si="144"/>
        <v>60.6902356902357</v>
      </c>
      <c r="T522" s="28">
        <f t="shared" si="145"/>
        <v>39.3097643097643</v>
      </c>
      <c r="U522" s="29" t="b">
        <f t="shared" si="147"/>
        <v>0</v>
      </c>
      <c r="V522" s="28">
        <f t="shared" ref="V522:V585" si="158">AVERAGE(G516:G521)*2</f>
        <v>20.3333333333333</v>
      </c>
      <c r="W522" s="29">
        <f t="shared" ref="W522:W585" si="159">IF(V522="","",IF(G522&gt;=V522,1,0))</f>
        <v>0</v>
      </c>
      <c r="X522" s="29" t="b">
        <f t="shared" si="148"/>
        <v>0</v>
      </c>
      <c r="Y522" s="28">
        <f t="shared" ref="Y522:Y585" si="160">AVERAGE(G516:G521)*10%+AVERAGE(G516:G521)</f>
        <v>11.1833333333333</v>
      </c>
    </row>
    <row r="523" s="1" customFormat="1" spans="1:25">
      <c r="A523" s="14" t="s">
        <v>42</v>
      </c>
      <c r="B523" s="15" t="s">
        <v>562</v>
      </c>
      <c r="C523" s="16">
        <v>6</v>
      </c>
      <c r="D523" s="16">
        <v>9</v>
      </c>
      <c r="E523" s="16">
        <v>0.3</v>
      </c>
      <c r="F523" s="16">
        <v>90</v>
      </c>
      <c r="G523" s="16">
        <v>12</v>
      </c>
      <c r="H523" s="16">
        <v>5</v>
      </c>
      <c r="I523" s="22">
        <f t="shared" si="149"/>
        <v>2</v>
      </c>
      <c r="J523" s="22">
        <f t="shared" si="150"/>
        <v>5</v>
      </c>
      <c r="K523" s="22">
        <f t="shared" si="151"/>
        <v>3</v>
      </c>
      <c r="L523" s="22">
        <f t="shared" si="152"/>
        <v>29</v>
      </c>
      <c r="M523" s="22">
        <f t="shared" si="153"/>
        <v>12</v>
      </c>
      <c r="N523" s="22">
        <f t="shared" si="154"/>
        <v>8</v>
      </c>
      <c r="O523" s="22">
        <f t="shared" si="155"/>
        <v>29</v>
      </c>
      <c r="P523" s="23" t="str">
        <f t="shared" si="156"/>
        <v/>
      </c>
      <c r="Q523" s="23" t="str">
        <f t="shared" si="157"/>
        <v>一级,优</v>
      </c>
      <c r="R523" s="28">
        <f t="shared" si="146"/>
        <v>41.6666666666667</v>
      </c>
      <c r="S523" s="28">
        <f t="shared" ref="S523:S586" si="161">AVERAGE(R517:R522)*0.5</f>
        <v>62.962962962963</v>
      </c>
      <c r="T523" s="28">
        <f t="shared" ref="T523:T586" si="162">R523-S523</f>
        <v>-21.2962962962963</v>
      </c>
      <c r="U523" s="29" t="b">
        <f t="shared" si="147"/>
        <v>0</v>
      </c>
      <c r="V523" s="28">
        <f t="shared" si="158"/>
        <v>18.3333333333333</v>
      </c>
      <c r="W523" s="29">
        <f t="shared" si="159"/>
        <v>0</v>
      </c>
      <c r="X523" s="29" t="b">
        <f t="shared" si="148"/>
        <v>0</v>
      </c>
      <c r="Y523" s="28">
        <f t="shared" si="160"/>
        <v>10.0833333333333</v>
      </c>
    </row>
    <row r="524" s="1" customFormat="1" spans="1:25">
      <c r="A524" s="14" t="s">
        <v>42</v>
      </c>
      <c r="B524" s="15" t="s">
        <v>563</v>
      </c>
      <c r="C524" s="16">
        <v>7</v>
      </c>
      <c r="D524" s="16">
        <v>12</v>
      </c>
      <c r="E524" s="16">
        <v>0.3</v>
      </c>
      <c r="F524" s="16">
        <v>90</v>
      </c>
      <c r="G524" s="16">
        <v>24</v>
      </c>
      <c r="H524" s="16">
        <v>5</v>
      </c>
      <c r="I524" s="22">
        <f t="shared" si="149"/>
        <v>3</v>
      </c>
      <c r="J524" s="22">
        <f t="shared" si="150"/>
        <v>6</v>
      </c>
      <c r="K524" s="22">
        <f t="shared" si="151"/>
        <v>3</v>
      </c>
      <c r="L524" s="22">
        <f t="shared" si="152"/>
        <v>29</v>
      </c>
      <c r="M524" s="22">
        <f t="shared" si="153"/>
        <v>24</v>
      </c>
      <c r="N524" s="22">
        <f t="shared" si="154"/>
        <v>8</v>
      </c>
      <c r="O524" s="22">
        <f t="shared" si="155"/>
        <v>29</v>
      </c>
      <c r="P524" s="23" t="str">
        <f t="shared" si="156"/>
        <v/>
      </c>
      <c r="Q524" s="23" t="str">
        <f t="shared" si="157"/>
        <v>一级,优</v>
      </c>
      <c r="R524" s="28">
        <f t="shared" si="146"/>
        <v>20.8333333333333</v>
      </c>
      <c r="S524" s="28">
        <f t="shared" si="161"/>
        <v>55.7208994708995</v>
      </c>
      <c r="T524" s="28">
        <f t="shared" si="162"/>
        <v>-34.8875661375661</v>
      </c>
      <c r="U524" s="29" t="b">
        <f t="shared" si="147"/>
        <v>0</v>
      </c>
      <c r="V524" s="28">
        <f t="shared" si="158"/>
        <v>20</v>
      </c>
      <c r="W524" s="29">
        <f t="shared" si="159"/>
        <v>1</v>
      </c>
      <c r="X524" s="29" t="b">
        <f t="shared" si="148"/>
        <v>0</v>
      </c>
      <c r="Y524" s="28">
        <f t="shared" si="160"/>
        <v>11</v>
      </c>
    </row>
    <row r="525" s="1" customFormat="1" spans="1:25">
      <c r="A525" s="14" t="s">
        <v>42</v>
      </c>
      <c r="B525" s="15" t="s">
        <v>564</v>
      </c>
      <c r="C525" s="16">
        <v>6</v>
      </c>
      <c r="D525" s="16">
        <v>11</v>
      </c>
      <c r="E525" s="16">
        <v>0.3</v>
      </c>
      <c r="F525" s="16">
        <v>91</v>
      </c>
      <c r="G525" s="16">
        <v>7</v>
      </c>
      <c r="H525" s="16">
        <v>5</v>
      </c>
      <c r="I525" s="22">
        <f t="shared" si="149"/>
        <v>2</v>
      </c>
      <c r="J525" s="22">
        <f t="shared" si="150"/>
        <v>6</v>
      </c>
      <c r="K525" s="22">
        <f t="shared" si="151"/>
        <v>3</v>
      </c>
      <c r="L525" s="22">
        <f t="shared" si="152"/>
        <v>29</v>
      </c>
      <c r="M525" s="22">
        <f t="shared" si="153"/>
        <v>7</v>
      </c>
      <c r="N525" s="22">
        <f t="shared" si="154"/>
        <v>8</v>
      </c>
      <c r="O525" s="22">
        <f t="shared" si="155"/>
        <v>29</v>
      </c>
      <c r="P525" s="23" t="str">
        <f t="shared" si="156"/>
        <v/>
      </c>
      <c r="Q525" s="23" t="str">
        <f t="shared" si="157"/>
        <v>一级,优</v>
      </c>
      <c r="R525" s="28">
        <f t="shared" si="146"/>
        <v>71.4285714285714</v>
      </c>
      <c r="S525" s="28">
        <f t="shared" si="161"/>
        <v>40.7903439153439</v>
      </c>
      <c r="T525" s="28">
        <f t="shared" si="162"/>
        <v>30.6382275132275</v>
      </c>
      <c r="U525" s="29" t="b">
        <f t="shared" si="147"/>
        <v>0</v>
      </c>
      <c r="V525" s="28">
        <f t="shared" si="158"/>
        <v>26.6666666666667</v>
      </c>
      <c r="W525" s="29">
        <f t="shared" si="159"/>
        <v>0</v>
      </c>
      <c r="X525" s="29" t="b">
        <f t="shared" si="148"/>
        <v>0</v>
      </c>
      <c r="Y525" s="28">
        <f t="shared" si="160"/>
        <v>14.6666666666667</v>
      </c>
    </row>
    <row r="526" s="1" customFormat="1" spans="1:25">
      <c r="A526" s="14" t="s">
        <v>42</v>
      </c>
      <c r="B526" s="15" t="s">
        <v>565</v>
      </c>
      <c r="C526" s="16">
        <v>7</v>
      </c>
      <c r="D526" s="16">
        <v>20</v>
      </c>
      <c r="E526" s="16">
        <v>0.3</v>
      </c>
      <c r="F526" s="16">
        <v>81</v>
      </c>
      <c r="G526" s="16">
        <v>8</v>
      </c>
      <c r="H526" s="16">
        <v>6</v>
      </c>
      <c r="I526" s="22">
        <f t="shared" si="149"/>
        <v>3</v>
      </c>
      <c r="J526" s="22">
        <f t="shared" si="150"/>
        <v>10</v>
      </c>
      <c r="K526" s="22">
        <f t="shared" si="151"/>
        <v>3</v>
      </c>
      <c r="L526" s="22">
        <f t="shared" si="152"/>
        <v>26</v>
      </c>
      <c r="M526" s="22">
        <f t="shared" si="153"/>
        <v>8</v>
      </c>
      <c r="N526" s="22">
        <f t="shared" si="154"/>
        <v>9</v>
      </c>
      <c r="O526" s="22">
        <f t="shared" si="155"/>
        <v>26</v>
      </c>
      <c r="P526" s="23" t="str">
        <f t="shared" si="156"/>
        <v/>
      </c>
      <c r="Q526" s="23" t="str">
        <f t="shared" si="157"/>
        <v>一级,优</v>
      </c>
      <c r="R526" s="28">
        <f t="shared" si="146"/>
        <v>75</v>
      </c>
      <c r="S526" s="28">
        <f t="shared" si="161"/>
        <v>44.9570105820106</v>
      </c>
      <c r="T526" s="28">
        <f t="shared" si="162"/>
        <v>30.0429894179894</v>
      </c>
      <c r="U526" s="29" t="b">
        <f t="shared" si="147"/>
        <v>0</v>
      </c>
      <c r="V526" s="28">
        <f t="shared" si="158"/>
        <v>19.6666666666667</v>
      </c>
      <c r="W526" s="29">
        <f t="shared" si="159"/>
        <v>0</v>
      </c>
      <c r="X526" s="29" t="b">
        <f t="shared" si="148"/>
        <v>0</v>
      </c>
      <c r="Y526" s="28">
        <f t="shared" si="160"/>
        <v>10.8166666666667</v>
      </c>
    </row>
    <row r="527" s="1" customFormat="1" spans="1:25">
      <c r="A527" s="14" t="s">
        <v>42</v>
      </c>
      <c r="B527" s="15" t="s">
        <v>566</v>
      </c>
      <c r="C527" s="16">
        <v>13</v>
      </c>
      <c r="D527" s="16">
        <v>73</v>
      </c>
      <c r="E527" s="16">
        <v>0.4</v>
      </c>
      <c r="F527" s="16">
        <v>23</v>
      </c>
      <c r="G527" s="16">
        <v>23</v>
      </c>
      <c r="H527" s="16">
        <v>8</v>
      </c>
      <c r="I527" s="22">
        <f t="shared" si="149"/>
        <v>5</v>
      </c>
      <c r="J527" s="22">
        <f t="shared" si="150"/>
        <v>37</v>
      </c>
      <c r="K527" s="22">
        <f t="shared" si="151"/>
        <v>4</v>
      </c>
      <c r="L527" s="22">
        <f t="shared" si="152"/>
        <v>8</v>
      </c>
      <c r="M527" s="22">
        <f t="shared" si="153"/>
        <v>23</v>
      </c>
      <c r="N527" s="22">
        <f t="shared" si="154"/>
        <v>12</v>
      </c>
      <c r="O527" s="22">
        <f t="shared" si="155"/>
        <v>37</v>
      </c>
      <c r="P527" s="23" t="str">
        <f t="shared" si="156"/>
        <v/>
      </c>
      <c r="Q527" s="23" t="str">
        <f t="shared" si="157"/>
        <v>一级,优</v>
      </c>
      <c r="R527" s="28">
        <f t="shared" si="146"/>
        <v>34.7826086956522</v>
      </c>
      <c r="S527" s="28">
        <f t="shared" si="161"/>
        <v>46.577380952381</v>
      </c>
      <c r="T527" s="28">
        <f t="shared" si="162"/>
        <v>-11.7947722567288</v>
      </c>
      <c r="U527" s="29" t="b">
        <f t="shared" si="147"/>
        <v>0</v>
      </c>
      <c r="V527" s="28">
        <f t="shared" si="158"/>
        <v>19.3333333333333</v>
      </c>
      <c r="W527" s="29">
        <f t="shared" si="159"/>
        <v>1</v>
      </c>
      <c r="X527" s="29" t="b">
        <f t="shared" si="148"/>
        <v>0</v>
      </c>
      <c r="Y527" s="28">
        <f t="shared" si="160"/>
        <v>10.6333333333333</v>
      </c>
    </row>
    <row r="528" s="1" customFormat="1" spans="1:25">
      <c r="A528" s="14" t="s">
        <v>42</v>
      </c>
      <c r="B528" s="15" t="s">
        <v>567</v>
      </c>
      <c r="C528" s="16">
        <v>8</v>
      </c>
      <c r="D528" s="16">
        <v>34</v>
      </c>
      <c r="E528" s="16">
        <v>0.4</v>
      </c>
      <c r="F528" s="16">
        <v>49</v>
      </c>
      <c r="G528" s="16">
        <v>38</v>
      </c>
      <c r="H528" s="16">
        <v>11</v>
      </c>
      <c r="I528" s="22">
        <f t="shared" si="149"/>
        <v>3</v>
      </c>
      <c r="J528" s="22">
        <f t="shared" si="150"/>
        <v>17</v>
      </c>
      <c r="K528" s="22">
        <f t="shared" si="151"/>
        <v>4</v>
      </c>
      <c r="L528" s="22">
        <f t="shared" si="152"/>
        <v>16</v>
      </c>
      <c r="M528" s="22">
        <f t="shared" si="153"/>
        <v>38</v>
      </c>
      <c r="N528" s="22">
        <f t="shared" si="154"/>
        <v>16</v>
      </c>
      <c r="O528" s="22">
        <f t="shared" si="155"/>
        <v>38</v>
      </c>
      <c r="P528" s="23" t="str">
        <f t="shared" si="156"/>
        <v/>
      </c>
      <c r="Q528" s="23" t="str">
        <f t="shared" si="157"/>
        <v>一级,优</v>
      </c>
      <c r="R528" s="28">
        <f t="shared" si="146"/>
        <v>28.9473684210526</v>
      </c>
      <c r="S528" s="28">
        <f t="shared" si="161"/>
        <v>28.6425983436853</v>
      </c>
      <c r="T528" s="28">
        <f t="shared" si="162"/>
        <v>0.30477007736733</v>
      </c>
      <c r="U528" s="29" t="b">
        <f t="shared" si="147"/>
        <v>0</v>
      </c>
      <c r="V528" s="28">
        <f t="shared" si="158"/>
        <v>26.3333333333333</v>
      </c>
      <c r="W528" s="29">
        <f t="shared" si="159"/>
        <v>1</v>
      </c>
      <c r="X528" s="29" t="b">
        <f t="shared" si="148"/>
        <v>0</v>
      </c>
      <c r="Y528" s="28">
        <f t="shared" si="160"/>
        <v>14.4833333333333</v>
      </c>
    </row>
    <row r="529" s="1" customFormat="1" spans="1:25">
      <c r="A529" s="14" t="s">
        <v>42</v>
      </c>
      <c r="B529" s="15" t="s">
        <v>568</v>
      </c>
      <c r="C529" s="16">
        <v>6</v>
      </c>
      <c r="D529" s="16">
        <v>15</v>
      </c>
      <c r="E529" s="16">
        <v>0.4</v>
      </c>
      <c r="F529" s="16">
        <v>63</v>
      </c>
      <c r="G529" s="16">
        <v>20</v>
      </c>
      <c r="H529" s="16">
        <v>9</v>
      </c>
      <c r="I529" s="22">
        <f t="shared" si="149"/>
        <v>2</v>
      </c>
      <c r="J529" s="22">
        <f t="shared" si="150"/>
        <v>8</v>
      </c>
      <c r="K529" s="22">
        <f t="shared" si="151"/>
        <v>4</v>
      </c>
      <c r="L529" s="22">
        <f t="shared" si="152"/>
        <v>20</v>
      </c>
      <c r="M529" s="22">
        <f t="shared" si="153"/>
        <v>20</v>
      </c>
      <c r="N529" s="22">
        <f t="shared" si="154"/>
        <v>13</v>
      </c>
      <c r="O529" s="22">
        <f t="shared" si="155"/>
        <v>20</v>
      </c>
      <c r="P529" s="23" t="str">
        <f t="shared" si="156"/>
        <v/>
      </c>
      <c r="Q529" s="23" t="str">
        <f t="shared" si="157"/>
        <v>一级,优</v>
      </c>
      <c r="R529" s="28">
        <f t="shared" si="146"/>
        <v>45</v>
      </c>
      <c r="S529" s="28">
        <f t="shared" si="161"/>
        <v>22.7215457121064</v>
      </c>
      <c r="T529" s="28">
        <f t="shared" si="162"/>
        <v>22.2784542878936</v>
      </c>
      <c r="U529" s="29" t="b">
        <f t="shared" si="147"/>
        <v>0</v>
      </c>
      <c r="V529" s="28">
        <f t="shared" si="158"/>
        <v>37.3333333333333</v>
      </c>
      <c r="W529" s="29">
        <f t="shared" si="159"/>
        <v>0</v>
      </c>
      <c r="X529" s="29" t="b">
        <f t="shared" si="148"/>
        <v>0</v>
      </c>
      <c r="Y529" s="28">
        <f t="shared" si="160"/>
        <v>20.5333333333333</v>
      </c>
    </row>
    <row r="530" s="1" customFormat="1" spans="1:25">
      <c r="A530" s="14" t="s">
        <v>42</v>
      </c>
      <c r="B530" s="15" t="s">
        <v>569</v>
      </c>
      <c r="C530" s="16">
        <v>6</v>
      </c>
      <c r="D530" s="16">
        <v>12</v>
      </c>
      <c r="E530" s="16">
        <v>0.3</v>
      </c>
      <c r="F530" s="16">
        <v>65</v>
      </c>
      <c r="G530" s="16">
        <v>14</v>
      </c>
      <c r="H530" s="16">
        <v>8</v>
      </c>
      <c r="I530" s="22">
        <f t="shared" si="149"/>
        <v>2</v>
      </c>
      <c r="J530" s="22">
        <f t="shared" si="150"/>
        <v>6</v>
      </c>
      <c r="K530" s="22">
        <f t="shared" si="151"/>
        <v>3</v>
      </c>
      <c r="L530" s="22">
        <f t="shared" si="152"/>
        <v>21</v>
      </c>
      <c r="M530" s="22">
        <f t="shared" si="153"/>
        <v>14</v>
      </c>
      <c r="N530" s="22">
        <f t="shared" si="154"/>
        <v>12</v>
      </c>
      <c r="O530" s="22">
        <f t="shared" si="155"/>
        <v>21</v>
      </c>
      <c r="P530" s="23" t="str">
        <f t="shared" si="156"/>
        <v/>
      </c>
      <c r="Q530" s="23" t="str">
        <f t="shared" si="157"/>
        <v>一级,优</v>
      </c>
      <c r="R530" s="28">
        <f t="shared" si="146"/>
        <v>57.1428571428571</v>
      </c>
      <c r="S530" s="28">
        <f t="shared" si="161"/>
        <v>22.9993234898841</v>
      </c>
      <c r="T530" s="28">
        <f t="shared" si="162"/>
        <v>34.143533652973</v>
      </c>
      <c r="U530" s="29" t="b">
        <f t="shared" si="147"/>
        <v>0</v>
      </c>
      <c r="V530" s="28">
        <f t="shared" si="158"/>
        <v>40</v>
      </c>
      <c r="W530" s="29">
        <f t="shared" si="159"/>
        <v>0</v>
      </c>
      <c r="X530" s="29" t="b">
        <f t="shared" si="148"/>
        <v>0</v>
      </c>
      <c r="Y530" s="28">
        <f t="shared" si="160"/>
        <v>22</v>
      </c>
    </row>
    <row r="531" s="1" customFormat="1" spans="1:25">
      <c r="A531" s="14" t="s">
        <v>42</v>
      </c>
      <c r="B531" s="15" t="s">
        <v>570</v>
      </c>
      <c r="C531" s="16">
        <v>6</v>
      </c>
      <c r="D531" s="16">
        <v>11</v>
      </c>
      <c r="E531" s="16">
        <v>0.3</v>
      </c>
      <c r="F531" s="16">
        <v>63</v>
      </c>
      <c r="G531" s="16">
        <v>10</v>
      </c>
      <c r="H531" s="16">
        <v>7</v>
      </c>
      <c r="I531" s="22">
        <f t="shared" si="149"/>
        <v>2</v>
      </c>
      <c r="J531" s="22">
        <f t="shared" si="150"/>
        <v>6</v>
      </c>
      <c r="K531" s="22">
        <f t="shared" si="151"/>
        <v>3</v>
      </c>
      <c r="L531" s="22">
        <f t="shared" si="152"/>
        <v>20</v>
      </c>
      <c r="M531" s="22">
        <f t="shared" si="153"/>
        <v>10</v>
      </c>
      <c r="N531" s="22">
        <f t="shared" si="154"/>
        <v>10</v>
      </c>
      <c r="O531" s="22">
        <f t="shared" si="155"/>
        <v>20</v>
      </c>
      <c r="P531" s="23" t="str">
        <f t="shared" si="156"/>
        <v/>
      </c>
      <c r="Q531" s="23" t="str">
        <f t="shared" si="157"/>
        <v>一级,优</v>
      </c>
      <c r="R531" s="28">
        <f t="shared" si="146"/>
        <v>70</v>
      </c>
      <c r="S531" s="28">
        <f t="shared" si="161"/>
        <v>26.0251171406778</v>
      </c>
      <c r="T531" s="28">
        <f t="shared" si="162"/>
        <v>43.9748828593222</v>
      </c>
      <c r="U531" s="29" t="b">
        <f t="shared" si="147"/>
        <v>0</v>
      </c>
      <c r="V531" s="28">
        <f t="shared" si="158"/>
        <v>36.6666666666667</v>
      </c>
      <c r="W531" s="29">
        <f t="shared" si="159"/>
        <v>0</v>
      </c>
      <c r="X531" s="29" t="b">
        <f t="shared" si="148"/>
        <v>0</v>
      </c>
      <c r="Y531" s="28">
        <f t="shared" si="160"/>
        <v>20.1666666666667</v>
      </c>
    </row>
    <row r="532" s="1" customFormat="1" spans="1:25">
      <c r="A532" s="14" t="s">
        <v>42</v>
      </c>
      <c r="B532" s="15" t="s">
        <v>571</v>
      </c>
      <c r="C532" s="16">
        <v>6</v>
      </c>
      <c r="D532" s="16">
        <v>10</v>
      </c>
      <c r="E532" s="16">
        <v>0.4</v>
      </c>
      <c r="F532" s="16">
        <v>62</v>
      </c>
      <c r="G532" s="16">
        <v>14</v>
      </c>
      <c r="H532" s="16">
        <v>7</v>
      </c>
      <c r="I532" s="22">
        <f t="shared" si="149"/>
        <v>2</v>
      </c>
      <c r="J532" s="22">
        <f t="shared" si="150"/>
        <v>5</v>
      </c>
      <c r="K532" s="22">
        <f t="shared" si="151"/>
        <v>4</v>
      </c>
      <c r="L532" s="22">
        <f t="shared" si="152"/>
        <v>20</v>
      </c>
      <c r="M532" s="22">
        <f t="shared" si="153"/>
        <v>14</v>
      </c>
      <c r="N532" s="22">
        <f t="shared" si="154"/>
        <v>10</v>
      </c>
      <c r="O532" s="22">
        <f t="shared" si="155"/>
        <v>20</v>
      </c>
      <c r="P532" s="23" t="str">
        <f t="shared" si="156"/>
        <v/>
      </c>
      <c r="Q532" s="23" t="str">
        <f t="shared" si="157"/>
        <v>一级,优</v>
      </c>
      <c r="R532" s="28">
        <f t="shared" si="146"/>
        <v>50</v>
      </c>
      <c r="S532" s="28">
        <f t="shared" si="161"/>
        <v>25.9060695216302</v>
      </c>
      <c r="T532" s="28">
        <f t="shared" si="162"/>
        <v>24.0939304783698</v>
      </c>
      <c r="U532" s="29" t="b">
        <f t="shared" si="147"/>
        <v>0</v>
      </c>
      <c r="V532" s="28">
        <f t="shared" si="158"/>
        <v>37.6666666666667</v>
      </c>
      <c r="W532" s="29">
        <f t="shared" si="159"/>
        <v>0</v>
      </c>
      <c r="X532" s="29" t="b">
        <f t="shared" si="148"/>
        <v>0</v>
      </c>
      <c r="Y532" s="28">
        <f t="shared" si="160"/>
        <v>20.7166666666667</v>
      </c>
    </row>
    <row r="533" s="1" customFormat="1" spans="1:25">
      <c r="A533" s="14" t="s">
        <v>42</v>
      </c>
      <c r="B533" s="15" t="s">
        <v>572</v>
      </c>
      <c r="C533" s="16">
        <v>6</v>
      </c>
      <c r="D533" s="16">
        <v>7</v>
      </c>
      <c r="E533" s="16">
        <v>0.4</v>
      </c>
      <c r="F533" s="16">
        <v>66</v>
      </c>
      <c r="G533" s="16">
        <v>12</v>
      </c>
      <c r="H533" s="16">
        <v>7</v>
      </c>
      <c r="I533" s="22">
        <f t="shared" si="149"/>
        <v>2</v>
      </c>
      <c r="J533" s="22">
        <f t="shared" si="150"/>
        <v>4</v>
      </c>
      <c r="K533" s="22">
        <f t="shared" si="151"/>
        <v>4</v>
      </c>
      <c r="L533" s="22">
        <f t="shared" si="152"/>
        <v>21</v>
      </c>
      <c r="M533" s="22">
        <f t="shared" si="153"/>
        <v>12</v>
      </c>
      <c r="N533" s="22">
        <f t="shared" si="154"/>
        <v>10</v>
      </c>
      <c r="O533" s="22">
        <f t="shared" si="155"/>
        <v>21</v>
      </c>
      <c r="P533" s="23" t="str">
        <f t="shared" si="156"/>
        <v/>
      </c>
      <c r="Q533" s="23" t="str">
        <f t="shared" si="157"/>
        <v>一级,优</v>
      </c>
      <c r="R533" s="28">
        <f t="shared" si="146"/>
        <v>58.3333333333333</v>
      </c>
      <c r="S533" s="28">
        <f t="shared" si="161"/>
        <v>23.8227361882968</v>
      </c>
      <c r="T533" s="28">
        <f t="shared" si="162"/>
        <v>34.5105971450365</v>
      </c>
      <c r="U533" s="29" t="b">
        <f t="shared" si="147"/>
        <v>0</v>
      </c>
      <c r="V533" s="28">
        <f t="shared" si="158"/>
        <v>39.6666666666667</v>
      </c>
      <c r="W533" s="29">
        <f t="shared" si="159"/>
        <v>0</v>
      </c>
      <c r="X533" s="29" t="b">
        <f t="shared" si="148"/>
        <v>0</v>
      </c>
      <c r="Y533" s="28">
        <f t="shared" si="160"/>
        <v>21.8166666666667</v>
      </c>
    </row>
    <row r="534" s="1" customFormat="1" spans="1:25">
      <c r="A534" s="14" t="s">
        <v>42</v>
      </c>
      <c r="B534" s="15" t="s">
        <v>573</v>
      </c>
      <c r="C534" s="16">
        <v>6</v>
      </c>
      <c r="D534" s="16">
        <v>6</v>
      </c>
      <c r="E534" s="16">
        <v>0.6</v>
      </c>
      <c r="F534" s="16">
        <v>69</v>
      </c>
      <c r="G534" s="16">
        <v>5</v>
      </c>
      <c r="H534" s="16">
        <v>8</v>
      </c>
      <c r="I534" s="22">
        <f t="shared" si="149"/>
        <v>2</v>
      </c>
      <c r="J534" s="22">
        <f t="shared" si="150"/>
        <v>3</v>
      </c>
      <c r="K534" s="22">
        <f t="shared" si="151"/>
        <v>6</v>
      </c>
      <c r="L534" s="22">
        <f t="shared" si="152"/>
        <v>22</v>
      </c>
      <c r="M534" s="22">
        <f t="shared" si="153"/>
        <v>5</v>
      </c>
      <c r="N534" s="22">
        <f t="shared" si="154"/>
        <v>12</v>
      </c>
      <c r="O534" s="22">
        <f t="shared" si="155"/>
        <v>22</v>
      </c>
      <c r="P534" s="23" t="str">
        <f t="shared" si="156"/>
        <v/>
      </c>
      <c r="Q534" s="23" t="str">
        <f t="shared" si="157"/>
        <v>一级,优</v>
      </c>
      <c r="R534" s="28">
        <f t="shared" si="146"/>
        <v>160</v>
      </c>
      <c r="S534" s="28">
        <f t="shared" si="161"/>
        <v>25.7852965747703</v>
      </c>
      <c r="T534" s="28">
        <f t="shared" si="162"/>
        <v>134.21470342523</v>
      </c>
      <c r="U534" s="29" t="b">
        <f t="shared" si="147"/>
        <v>0</v>
      </c>
      <c r="V534" s="28">
        <f t="shared" si="158"/>
        <v>36</v>
      </c>
      <c r="W534" s="29">
        <f t="shared" si="159"/>
        <v>0</v>
      </c>
      <c r="X534" s="29" t="b">
        <f t="shared" si="148"/>
        <v>0</v>
      </c>
      <c r="Y534" s="28">
        <f t="shared" si="160"/>
        <v>19.8</v>
      </c>
    </row>
    <row r="535" s="1" customFormat="1" spans="1:25">
      <c r="A535" s="14" t="s">
        <v>42</v>
      </c>
      <c r="B535" s="15" t="s">
        <v>574</v>
      </c>
      <c r="C535" s="16">
        <v>6</v>
      </c>
      <c r="D535" s="16">
        <v>6</v>
      </c>
      <c r="E535" s="16">
        <v>0.6</v>
      </c>
      <c r="F535" s="16">
        <v>68</v>
      </c>
      <c r="G535" s="16">
        <v>15</v>
      </c>
      <c r="H535" s="16">
        <v>8</v>
      </c>
      <c r="I535" s="22">
        <f t="shared" si="149"/>
        <v>2</v>
      </c>
      <c r="J535" s="22">
        <f t="shared" si="150"/>
        <v>3</v>
      </c>
      <c r="K535" s="22">
        <f t="shared" si="151"/>
        <v>6</v>
      </c>
      <c r="L535" s="22">
        <f t="shared" si="152"/>
        <v>22</v>
      </c>
      <c r="M535" s="22">
        <f t="shared" si="153"/>
        <v>15</v>
      </c>
      <c r="N535" s="22">
        <f t="shared" si="154"/>
        <v>12</v>
      </c>
      <c r="O535" s="22">
        <f t="shared" si="155"/>
        <v>22</v>
      </c>
      <c r="P535" s="23" t="str">
        <f t="shared" si="156"/>
        <v/>
      </c>
      <c r="Q535" s="23" t="str">
        <f t="shared" si="157"/>
        <v>一级,优</v>
      </c>
      <c r="R535" s="28">
        <f t="shared" si="146"/>
        <v>53.3333333333333</v>
      </c>
      <c r="S535" s="28">
        <f t="shared" si="161"/>
        <v>36.7063492063492</v>
      </c>
      <c r="T535" s="28">
        <f t="shared" si="162"/>
        <v>16.6269841269841</v>
      </c>
      <c r="U535" s="29" t="b">
        <f t="shared" si="147"/>
        <v>0</v>
      </c>
      <c r="V535" s="28">
        <f t="shared" si="158"/>
        <v>25</v>
      </c>
      <c r="W535" s="29">
        <f t="shared" si="159"/>
        <v>0</v>
      </c>
      <c r="X535" s="29" t="b">
        <f t="shared" si="148"/>
        <v>0</v>
      </c>
      <c r="Y535" s="28">
        <f t="shared" si="160"/>
        <v>13.75</v>
      </c>
    </row>
    <row r="536" s="1" customFormat="1" spans="1:25">
      <c r="A536" s="14" t="s">
        <v>42</v>
      </c>
      <c r="B536" s="15" t="s">
        <v>575</v>
      </c>
      <c r="C536" s="16">
        <v>8</v>
      </c>
      <c r="D536" s="16">
        <v>10</v>
      </c>
      <c r="E536" s="16">
        <v>0.7</v>
      </c>
      <c r="F536" s="16">
        <v>64</v>
      </c>
      <c r="G536" s="16">
        <v>33</v>
      </c>
      <c r="H536" s="16">
        <v>8</v>
      </c>
      <c r="I536" s="22">
        <f t="shared" si="149"/>
        <v>3</v>
      </c>
      <c r="J536" s="22">
        <f t="shared" si="150"/>
        <v>5</v>
      </c>
      <c r="K536" s="22">
        <f t="shared" si="151"/>
        <v>7</v>
      </c>
      <c r="L536" s="22">
        <f t="shared" si="152"/>
        <v>20</v>
      </c>
      <c r="M536" s="22">
        <f t="shared" si="153"/>
        <v>33</v>
      </c>
      <c r="N536" s="22">
        <f t="shared" si="154"/>
        <v>12</v>
      </c>
      <c r="O536" s="22">
        <f t="shared" si="155"/>
        <v>33</v>
      </c>
      <c r="P536" s="23" t="str">
        <f t="shared" si="156"/>
        <v/>
      </c>
      <c r="Q536" s="23" t="str">
        <f t="shared" si="157"/>
        <v>一级,优</v>
      </c>
      <c r="R536" s="28">
        <f t="shared" si="146"/>
        <v>24.2424242424242</v>
      </c>
      <c r="S536" s="28">
        <f t="shared" si="161"/>
        <v>37.4007936507937</v>
      </c>
      <c r="T536" s="28">
        <f t="shared" si="162"/>
        <v>-13.1583694083694</v>
      </c>
      <c r="U536" s="29" t="b">
        <f t="shared" si="147"/>
        <v>0</v>
      </c>
      <c r="V536" s="28">
        <f t="shared" si="158"/>
        <v>23.3333333333333</v>
      </c>
      <c r="W536" s="29">
        <f t="shared" si="159"/>
        <v>1</v>
      </c>
      <c r="X536" s="29" t="b">
        <f t="shared" si="148"/>
        <v>0</v>
      </c>
      <c r="Y536" s="28">
        <f t="shared" si="160"/>
        <v>12.8333333333333</v>
      </c>
    </row>
    <row r="537" s="1" customFormat="1" spans="1:25">
      <c r="A537" s="14" t="s">
        <v>42</v>
      </c>
      <c r="B537" s="15" t="s">
        <v>576</v>
      </c>
      <c r="C537" s="16">
        <v>17</v>
      </c>
      <c r="D537" s="16">
        <v>20</v>
      </c>
      <c r="E537" s="16">
        <v>0.7</v>
      </c>
      <c r="F537" s="16">
        <v>60</v>
      </c>
      <c r="G537" s="16">
        <v>6</v>
      </c>
      <c r="H537" s="16">
        <v>8</v>
      </c>
      <c r="I537" s="22">
        <f t="shared" si="149"/>
        <v>6</v>
      </c>
      <c r="J537" s="22">
        <f t="shared" si="150"/>
        <v>10</v>
      </c>
      <c r="K537" s="22">
        <f t="shared" si="151"/>
        <v>7</v>
      </c>
      <c r="L537" s="22">
        <f t="shared" si="152"/>
        <v>19</v>
      </c>
      <c r="M537" s="22">
        <f t="shared" si="153"/>
        <v>6</v>
      </c>
      <c r="N537" s="22">
        <f t="shared" si="154"/>
        <v>12</v>
      </c>
      <c r="O537" s="22">
        <f t="shared" si="155"/>
        <v>19</v>
      </c>
      <c r="P537" s="23" t="str">
        <f t="shared" si="156"/>
        <v/>
      </c>
      <c r="Q537" s="23" t="str">
        <f t="shared" si="157"/>
        <v>一级,优</v>
      </c>
      <c r="R537" s="28">
        <f t="shared" si="146"/>
        <v>133.333333333333</v>
      </c>
      <c r="S537" s="28">
        <f t="shared" si="161"/>
        <v>34.6590909090909</v>
      </c>
      <c r="T537" s="28">
        <f t="shared" si="162"/>
        <v>98.6742424242424</v>
      </c>
      <c r="U537" s="29" t="b">
        <f t="shared" si="147"/>
        <v>0</v>
      </c>
      <c r="V537" s="28">
        <f t="shared" si="158"/>
        <v>29.6666666666667</v>
      </c>
      <c r="W537" s="29">
        <f t="shared" si="159"/>
        <v>0</v>
      </c>
      <c r="X537" s="29" t="b">
        <f t="shared" si="148"/>
        <v>0</v>
      </c>
      <c r="Y537" s="28">
        <f t="shared" si="160"/>
        <v>16.3166666666667</v>
      </c>
    </row>
    <row r="538" s="1" customFormat="1" spans="1:25">
      <c r="A538" s="14" t="s">
        <v>42</v>
      </c>
      <c r="B538" s="15" t="s">
        <v>577</v>
      </c>
      <c r="C538" s="16">
        <v>7</v>
      </c>
      <c r="D538" s="16">
        <v>9</v>
      </c>
      <c r="E538" s="16">
        <v>0.7</v>
      </c>
      <c r="F538" s="16">
        <v>69</v>
      </c>
      <c r="G538" s="16">
        <v>8</v>
      </c>
      <c r="H538" s="16">
        <v>8</v>
      </c>
      <c r="I538" s="22">
        <f t="shared" si="149"/>
        <v>3</v>
      </c>
      <c r="J538" s="22">
        <f t="shared" si="150"/>
        <v>5</v>
      </c>
      <c r="K538" s="22">
        <f t="shared" si="151"/>
        <v>7</v>
      </c>
      <c r="L538" s="22">
        <f t="shared" si="152"/>
        <v>22</v>
      </c>
      <c r="M538" s="22">
        <f t="shared" si="153"/>
        <v>8</v>
      </c>
      <c r="N538" s="22">
        <f t="shared" si="154"/>
        <v>12</v>
      </c>
      <c r="O538" s="22">
        <f t="shared" si="155"/>
        <v>22</v>
      </c>
      <c r="P538" s="23" t="str">
        <f t="shared" si="156"/>
        <v/>
      </c>
      <c r="Q538" s="23" t="str">
        <f t="shared" si="157"/>
        <v>一级,优</v>
      </c>
      <c r="R538" s="28">
        <f t="shared" si="146"/>
        <v>100</v>
      </c>
      <c r="S538" s="28">
        <f t="shared" si="161"/>
        <v>39.9368686868687</v>
      </c>
      <c r="T538" s="28">
        <f t="shared" si="162"/>
        <v>60.0631313131313</v>
      </c>
      <c r="U538" s="29" t="b">
        <f t="shared" si="147"/>
        <v>0</v>
      </c>
      <c r="V538" s="28">
        <f t="shared" si="158"/>
        <v>28.3333333333333</v>
      </c>
      <c r="W538" s="29">
        <f t="shared" si="159"/>
        <v>0</v>
      </c>
      <c r="X538" s="29" t="b">
        <f t="shared" si="148"/>
        <v>0</v>
      </c>
      <c r="Y538" s="28">
        <f t="shared" si="160"/>
        <v>15.5833333333333</v>
      </c>
    </row>
    <row r="539" s="1" customFormat="1" spans="1:25">
      <c r="A539" s="14" t="s">
        <v>42</v>
      </c>
      <c r="B539" s="15" t="s">
        <v>578</v>
      </c>
      <c r="C539" s="16">
        <v>6</v>
      </c>
      <c r="D539" s="16">
        <v>12</v>
      </c>
      <c r="E539" s="16">
        <v>0.7</v>
      </c>
      <c r="F539" s="16">
        <v>62</v>
      </c>
      <c r="G539" s="16">
        <v>13</v>
      </c>
      <c r="H539" s="16">
        <v>9</v>
      </c>
      <c r="I539" s="22">
        <f t="shared" si="149"/>
        <v>2</v>
      </c>
      <c r="J539" s="22">
        <f t="shared" si="150"/>
        <v>6</v>
      </c>
      <c r="K539" s="22">
        <f t="shared" si="151"/>
        <v>7</v>
      </c>
      <c r="L539" s="22">
        <f t="shared" si="152"/>
        <v>20</v>
      </c>
      <c r="M539" s="22">
        <f t="shared" si="153"/>
        <v>13</v>
      </c>
      <c r="N539" s="22">
        <f t="shared" si="154"/>
        <v>13</v>
      </c>
      <c r="O539" s="22">
        <f t="shared" si="155"/>
        <v>20</v>
      </c>
      <c r="P539" s="23" t="str">
        <f t="shared" si="156"/>
        <v/>
      </c>
      <c r="Q539" s="23" t="str">
        <f t="shared" si="157"/>
        <v>一级,优</v>
      </c>
      <c r="R539" s="28">
        <f t="shared" si="146"/>
        <v>69.2307692307692</v>
      </c>
      <c r="S539" s="28">
        <f t="shared" si="161"/>
        <v>44.1035353535354</v>
      </c>
      <c r="T539" s="28">
        <f t="shared" si="162"/>
        <v>25.1272338772339</v>
      </c>
      <c r="U539" s="29" t="b">
        <f t="shared" si="147"/>
        <v>0</v>
      </c>
      <c r="V539" s="28">
        <f t="shared" si="158"/>
        <v>26.3333333333333</v>
      </c>
      <c r="W539" s="29">
        <f t="shared" si="159"/>
        <v>0</v>
      </c>
      <c r="X539" s="29" t="b">
        <f t="shared" si="148"/>
        <v>0</v>
      </c>
      <c r="Y539" s="28">
        <f t="shared" si="160"/>
        <v>14.4833333333333</v>
      </c>
    </row>
    <row r="540" s="1" customFormat="1" spans="1:25">
      <c r="A540" s="14" t="s">
        <v>42</v>
      </c>
      <c r="B540" s="15" t="s">
        <v>579</v>
      </c>
      <c r="C540" s="16">
        <v>6</v>
      </c>
      <c r="D540" s="16">
        <v>33</v>
      </c>
      <c r="E540" s="16">
        <v>0.7</v>
      </c>
      <c r="F540" s="16">
        <v>44</v>
      </c>
      <c r="G540" s="16">
        <v>16</v>
      </c>
      <c r="H540" s="16">
        <v>9</v>
      </c>
      <c r="I540" s="22">
        <f t="shared" si="149"/>
        <v>2</v>
      </c>
      <c r="J540" s="22">
        <f t="shared" si="150"/>
        <v>17</v>
      </c>
      <c r="K540" s="22">
        <f t="shared" si="151"/>
        <v>7</v>
      </c>
      <c r="L540" s="22">
        <f t="shared" si="152"/>
        <v>14</v>
      </c>
      <c r="M540" s="22">
        <f t="shared" si="153"/>
        <v>16</v>
      </c>
      <c r="N540" s="22">
        <f t="shared" si="154"/>
        <v>13</v>
      </c>
      <c r="O540" s="22">
        <f t="shared" si="155"/>
        <v>17</v>
      </c>
      <c r="P540" s="23" t="str">
        <f t="shared" si="156"/>
        <v/>
      </c>
      <c r="Q540" s="23" t="str">
        <f t="shared" si="157"/>
        <v>一级,优</v>
      </c>
      <c r="R540" s="28">
        <f t="shared" si="146"/>
        <v>56.25</v>
      </c>
      <c r="S540" s="28">
        <f t="shared" si="161"/>
        <v>45.011655011655</v>
      </c>
      <c r="T540" s="28">
        <f t="shared" si="162"/>
        <v>11.238344988345</v>
      </c>
      <c r="U540" s="29" t="b">
        <f t="shared" si="147"/>
        <v>0</v>
      </c>
      <c r="V540" s="28">
        <f t="shared" si="158"/>
        <v>26.6666666666667</v>
      </c>
      <c r="W540" s="29">
        <f t="shared" si="159"/>
        <v>0</v>
      </c>
      <c r="X540" s="29" t="b">
        <f t="shared" si="148"/>
        <v>0</v>
      </c>
      <c r="Y540" s="28">
        <f t="shared" si="160"/>
        <v>14.6666666666667</v>
      </c>
    </row>
    <row r="541" s="1" customFormat="1" spans="1:25">
      <c r="A541" s="14" t="s">
        <v>42</v>
      </c>
      <c r="B541" s="15" t="s">
        <v>580</v>
      </c>
      <c r="C541" s="16">
        <v>11</v>
      </c>
      <c r="D541" s="16">
        <v>31</v>
      </c>
      <c r="E541" s="16">
        <v>0.8</v>
      </c>
      <c r="F541" s="16">
        <v>45</v>
      </c>
      <c r="G541" s="16">
        <v>21</v>
      </c>
      <c r="H541" s="16">
        <v>9</v>
      </c>
      <c r="I541" s="22">
        <f t="shared" si="149"/>
        <v>4</v>
      </c>
      <c r="J541" s="22">
        <f t="shared" si="150"/>
        <v>16</v>
      </c>
      <c r="K541" s="22">
        <f t="shared" si="151"/>
        <v>8</v>
      </c>
      <c r="L541" s="22">
        <f t="shared" si="152"/>
        <v>15</v>
      </c>
      <c r="M541" s="22">
        <f t="shared" si="153"/>
        <v>21</v>
      </c>
      <c r="N541" s="22">
        <f t="shared" si="154"/>
        <v>13</v>
      </c>
      <c r="O541" s="22">
        <f t="shared" si="155"/>
        <v>21</v>
      </c>
      <c r="P541" s="23" t="str">
        <f t="shared" si="156"/>
        <v/>
      </c>
      <c r="Q541" s="23" t="str">
        <f t="shared" si="157"/>
        <v>一级,优</v>
      </c>
      <c r="R541" s="28">
        <f t="shared" si="146"/>
        <v>42.8571428571429</v>
      </c>
      <c r="S541" s="28">
        <f t="shared" si="161"/>
        <v>36.3658216783217</v>
      </c>
      <c r="T541" s="28">
        <f t="shared" si="162"/>
        <v>6.49132117882118</v>
      </c>
      <c r="U541" s="29" t="b">
        <f t="shared" si="147"/>
        <v>0</v>
      </c>
      <c r="V541" s="28">
        <f t="shared" si="158"/>
        <v>30.3333333333333</v>
      </c>
      <c r="W541" s="29">
        <f t="shared" si="159"/>
        <v>0</v>
      </c>
      <c r="X541" s="29" t="b">
        <f t="shared" si="148"/>
        <v>0</v>
      </c>
      <c r="Y541" s="28">
        <f t="shared" si="160"/>
        <v>16.6833333333333</v>
      </c>
    </row>
    <row r="542" s="1" customFormat="1" spans="1:25">
      <c r="A542" s="14" t="s">
        <v>42</v>
      </c>
      <c r="B542" s="15" t="s">
        <v>581</v>
      </c>
      <c r="C542" s="16">
        <v>9</v>
      </c>
      <c r="D542" s="16">
        <v>26</v>
      </c>
      <c r="E542" s="16">
        <v>0.7</v>
      </c>
      <c r="F542" s="16">
        <v>51</v>
      </c>
      <c r="G542" s="16">
        <v>22</v>
      </c>
      <c r="H542" s="16">
        <v>9</v>
      </c>
      <c r="I542" s="22">
        <f t="shared" si="149"/>
        <v>3</v>
      </c>
      <c r="J542" s="22">
        <f t="shared" si="150"/>
        <v>13</v>
      </c>
      <c r="K542" s="22">
        <f t="shared" si="151"/>
        <v>7</v>
      </c>
      <c r="L542" s="22">
        <f t="shared" si="152"/>
        <v>16</v>
      </c>
      <c r="M542" s="22">
        <f t="shared" si="153"/>
        <v>22</v>
      </c>
      <c r="N542" s="22">
        <f t="shared" si="154"/>
        <v>13</v>
      </c>
      <c r="O542" s="22">
        <f t="shared" si="155"/>
        <v>22</v>
      </c>
      <c r="P542" s="23" t="str">
        <f t="shared" si="156"/>
        <v/>
      </c>
      <c r="Q542" s="23" t="str">
        <f t="shared" si="157"/>
        <v>一级,优</v>
      </c>
      <c r="R542" s="28">
        <f t="shared" si="146"/>
        <v>40.9090909090909</v>
      </c>
      <c r="S542" s="28">
        <f t="shared" si="161"/>
        <v>35.4928058053058</v>
      </c>
      <c r="T542" s="28">
        <f t="shared" si="162"/>
        <v>5.41628510378511</v>
      </c>
      <c r="U542" s="29" t="b">
        <f t="shared" si="147"/>
        <v>0</v>
      </c>
      <c r="V542" s="28">
        <f t="shared" si="158"/>
        <v>32.3333333333333</v>
      </c>
      <c r="W542" s="29">
        <f t="shared" si="159"/>
        <v>0</v>
      </c>
      <c r="X542" s="29" t="b">
        <f t="shared" si="148"/>
        <v>0</v>
      </c>
      <c r="Y542" s="28">
        <f t="shared" si="160"/>
        <v>17.7833333333333</v>
      </c>
    </row>
    <row r="543" s="1" customFormat="1" spans="1:25">
      <c r="A543" s="14" t="s">
        <v>42</v>
      </c>
      <c r="B543" s="15" t="s">
        <v>582</v>
      </c>
      <c r="C543" s="16">
        <v>8</v>
      </c>
      <c r="D543" s="16">
        <v>16</v>
      </c>
      <c r="E543" s="16">
        <v>0.6</v>
      </c>
      <c r="F543" s="16">
        <v>57</v>
      </c>
      <c r="G543" s="16">
        <v>10</v>
      </c>
      <c r="H543" s="16">
        <v>8</v>
      </c>
      <c r="I543" s="22">
        <f t="shared" si="149"/>
        <v>3</v>
      </c>
      <c r="J543" s="22">
        <f t="shared" si="150"/>
        <v>8</v>
      </c>
      <c r="K543" s="22">
        <f t="shared" si="151"/>
        <v>6</v>
      </c>
      <c r="L543" s="22">
        <f t="shared" si="152"/>
        <v>18</v>
      </c>
      <c r="M543" s="22">
        <f t="shared" si="153"/>
        <v>10</v>
      </c>
      <c r="N543" s="22">
        <f t="shared" si="154"/>
        <v>12</v>
      </c>
      <c r="O543" s="22">
        <f t="shared" si="155"/>
        <v>18</v>
      </c>
      <c r="P543" s="23" t="str">
        <f t="shared" si="156"/>
        <v/>
      </c>
      <c r="Q543" s="23" t="str">
        <f t="shared" si="157"/>
        <v>一级,优</v>
      </c>
      <c r="R543" s="28">
        <f t="shared" si="146"/>
        <v>80</v>
      </c>
      <c r="S543" s="28">
        <f t="shared" si="161"/>
        <v>36.8816946941947</v>
      </c>
      <c r="T543" s="28">
        <f t="shared" si="162"/>
        <v>43.1183053058053</v>
      </c>
      <c r="U543" s="29" t="b">
        <f t="shared" si="147"/>
        <v>0</v>
      </c>
      <c r="V543" s="28">
        <f t="shared" si="158"/>
        <v>28.6666666666667</v>
      </c>
      <c r="W543" s="29">
        <f t="shared" si="159"/>
        <v>0</v>
      </c>
      <c r="X543" s="29" t="b">
        <f t="shared" si="148"/>
        <v>0</v>
      </c>
      <c r="Y543" s="28">
        <f t="shared" si="160"/>
        <v>15.7666666666667</v>
      </c>
    </row>
    <row r="544" s="1" customFormat="1" spans="1:25">
      <c r="A544" s="14" t="s">
        <v>42</v>
      </c>
      <c r="B544" s="15" t="s">
        <v>583</v>
      </c>
      <c r="C544" s="16">
        <v>9</v>
      </c>
      <c r="D544" s="16">
        <v>13</v>
      </c>
      <c r="E544" s="16">
        <v>0.6</v>
      </c>
      <c r="F544" s="16">
        <v>61</v>
      </c>
      <c r="G544" s="16">
        <v>25</v>
      </c>
      <c r="H544" s="16">
        <v>9</v>
      </c>
      <c r="I544" s="22">
        <f t="shared" si="149"/>
        <v>3</v>
      </c>
      <c r="J544" s="22">
        <f t="shared" si="150"/>
        <v>7</v>
      </c>
      <c r="K544" s="22">
        <f t="shared" si="151"/>
        <v>6</v>
      </c>
      <c r="L544" s="22">
        <f t="shared" si="152"/>
        <v>20</v>
      </c>
      <c r="M544" s="22">
        <f t="shared" si="153"/>
        <v>25</v>
      </c>
      <c r="N544" s="22">
        <f t="shared" si="154"/>
        <v>13</v>
      </c>
      <c r="O544" s="22">
        <f t="shared" si="155"/>
        <v>25</v>
      </c>
      <c r="P544" s="23" t="str">
        <f t="shared" si="156"/>
        <v/>
      </c>
      <c r="Q544" s="23" t="str">
        <f t="shared" si="157"/>
        <v>一级,优</v>
      </c>
      <c r="R544" s="28">
        <f t="shared" si="146"/>
        <v>36</v>
      </c>
      <c r="S544" s="28">
        <f t="shared" si="161"/>
        <v>32.4372502497502</v>
      </c>
      <c r="T544" s="28">
        <f t="shared" si="162"/>
        <v>3.56274975024975</v>
      </c>
      <c r="U544" s="29" t="b">
        <f t="shared" si="147"/>
        <v>0</v>
      </c>
      <c r="V544" s="28">
        <f t="shared" si="158"/>
        <v>30</v>
      </c>
      <c r="W544" s="29">
        <f t="shared" si="159"/>
        <v>0</v>
      </c>
      <c r="X544" s="29" t="b">
        <f t="shared" si="148"/>
        <v>0</v>
      </c>
      <c r="Y544" s="28">
        <f t="shared" si="160"/>
        <v>16.5</v>
      </c>
    </row>
    <row r="545" s="1" customFormat="1" spans="1:25">
      <c r="A545" s="14" t="s">
        <v>42</v>
      </c>
      <c r="B545" s="15" t="s">
        <v>584</v>
      </c>
      <c r="C545" s="16">
        <v>8</v>
      </c>
      <c r="D545" s="16">
        <v>12</v>
      </c>
      <c r="E545" s="16">
        <v>0.5</v>
      </c>
      <c r="F545" s="16">
        <v>69</v>
      </c>
      <c r="G545" s="16">
        <v>15</v>
      </c>
      <c r="H545" s="16">
        <v>9</v>
      </c>
      <c r="I545" s="22">
        <f t="shared" si="149"/>
        <v>3</v>
      </c>
      <c r="J545" s="22">
        <f t="shared" si="150"/>
        <v>6</v>
      </c>
      <c r="K545" s="22">
        <f t="shared" si="151"/>
        <v>5</v>
      </c>
      <c r="L545" s="22">
        <f t="shared" si="152"/>
        <v>22</v>
      </c>
      <c r="M545" s="22">
        <f t="shared" si="153"/>
        <v>15</v>
      </c>
      <c r="N545" s="22">
        <f t="shared" si="154"/>
        <v>13</v>
      </c>
      <c r="O545" s="22">
        <f t="shared" si="155"/>
        <v>22</v>
      </c>
      <c r="P545" s="23" t="str">
        <f t="shared" si="156"/>
        <v/>
      </c>
      <c r="Q545" s="23" t="str">
        <f t="shared" si="157"/>
        <v>一级,优</v>
      </c>
      <c r="R545" s="28">
        <f t="shared" si="146"/>
        <v>60</v>
      </c>
      <c r="S545" s="28">
        <f t="shared" si="161"/>
        <v>27.1039169164169</v>
      </c>
      <c r="T545" s="28">
        <f t="shared" si="162"/>
        <v>32.8960830835831</v>
      </c>
      <c r="U545" s="29" t="b">
        <f t="shared" si="147"/>
        <v>0</v>
      </c>
      <c r="V545" s="28">
        <f t="shared" si="158"/>
        <v>35.6666666666667</v>
      </c>
      <c r="W545" s="29">
        <f t="shared" si="159"/>
        <v>0</v>
      </c>
      <c r="X545" s="29" t="b">
        <f t="shared" si="148"/>
        <v>0</v>
      </c>
      <c r="Y545" s="28">
        <f t="shared" si="160"/>
        <v>19.6166666666667</v>
      </c>
    </row>
    <row r="546" s="1" customFormat="1" spans="1:25">
      <c r="A546" s="14" t="s">
        <v>42</v>
      </c>
      <c r="B546" s="15" t="s">
        <v>585</v>
      </c>
      <c r="C546" s="16">
        <v>7</v>
      </c>
      <c r="D546" s="16">
        <v>10</v>
      </c>
      <c r="E546" s="16">
        <v>0.5</v>
      </c>
      <c r="F546" s="16">
        <v>85</v>
      </c>
      <c r="G546" s="16">
        <v>17</v>
      </c>
      <c r="H546" s="16">
        <v>8</v>
      </c>
      <c r="I546" s="22">
        <f t="shared" si="149"/>
        <v>3</v>
      </c>
      <c r="J546" s="22">
        <f t="shared" si="150"/>
        <v>5</v>
      </c>
      <c r="K546" s="22">
        <f t="shared" si="151"/>
        <v>5</v>
      </c>
      <c r="L546" s="22">
        <f t="shared" si="152"/>
        <v>27</v>
      </c>
      <c r="M546" s="22">
        <f t="shared" si="153"/>
        <v>17</v>
      </c>
      <c r="N546" s="22">
        <f t="shared" si="154"/>
        <v>12</v>
      </c>
      <c r="O546" s="22">
        <f t="shared" si="155"/>
        <v>27</v>
      </c>
      <c r="P546" s="23" t="str">
        <f t="shared" si="156"/>
        <v/>
      </c>
      <c r="Q546" s="23" t="str">
        <f t="shared" si="157"/>
        <v>一级,优</v>
      </c>
      <c r="R546" s="28">
        <f t="shared" si="146"/>
        <v>47.0588235294118</v>
      </c>
      <c r="S546" s="28">
        <f t="shared" si="161"/>
        <v>26.3346861471861</v>
      </c>
      <c r="T546" s="28">
        <f t="shared" si="162"/>
        <v>20.7241373822256</v>
      </c>
      <c r="U546" s="29" t="b">
        <f t="shared" si="147"/>
        <v>0</v>
      </c>
      <c r="V546" s="28">
        <f t="shared" si="158"/>
        <v>36.3333333333333</v>
      </c>
      <c r="W546" s="29">
        <f t="shared" si="159"/>
        <v>0</v>
      </c>
      <c r="X546" s="29" t="b">
        <f t="shared" si="148"/>
        <v>0</v>
      </c>
      <c r="Y546" s="28">
        <f t="shared" si="160"/>
        <v>19.9833333333333</v>
      </c>
    </row>
    <row r="547" s="1" customFormat="1" spans="1:25">
      <c r="A547" s="14" t="s">
        <v>42</v>
      </c>
      <c r="B547" s="15" t="s">
        <v>586</v>
      </c>
      <c r="C547" s="16">
        <v>6</v>
      </c>
      <c r="D547" s="16">
        <v>8</v>
      </c>
      <c r="E547" s="16">
        <v>0.4</v>
      </c>
      <c r="F547" s="16">
        <v>94</v>
      </c>
      <c r="G547" s="16">
        <v>13</v>
      </c>
      <c r="H547" s="16">
        <v>7</v>
      </c>
      <c r="I547" s="22">
        <f t="shared" si="149"/>
        <v>2</v>
      </c>
      <c r="J547" s="22">
        <f t="shared" si="150"/>
        <v>4</v>
      </c>
      <c r="K547" s="22">
        <f t="shared" si="151"/>
        <v>4</v>
      </c>
      <c r="L547" s="22">
        <f t="shared" si="152"/>
        <v>30</v>
      </c>
      <c r="M547" s="22">
        <f t="shared" si="153"/>
        <v>13</v>
      </c>
      <c r="N547" s="22">
        <f t="shared" si="154"/>
        <v>10</v>
      </c>
      <c r="O547" s="22">
        <f t="shared" si="155"/>
        <v>30</v>
      </c>
      <c r="P547" s="23" t="str">
        <f t="shared" si="156"/>
        <v/>
      </c>
      <c r="Q547" s="23" t="str">
        <f t="shared" si="157"/>
        <v>一级,优</v>
      </c>
      <c r="R547" s="28">
        <f t="shared" si="146"/>
        <v>53.8461538461538</v>
      </c>
      <c r="S547" s="28">
        <f t="shared" si="161"/>
        <v>25.5687547746371</v>
      </c>
      <c r="T547" s="28">
        <f t="shared" si="162"/>
        <v>28.2773990715167</v>
      </c>
      <c r="U547" s="29" t="b">
        <f t="shared" si="147"/>
        <v>0</v>
      </c>
      <c r="V547" s="28">
        <f t="shared" si="158"/>
        <v>36.6666666666667</v>
      </c>
      <c r="W547" s="29">
        <f t="shared" si="159"/>
        <v>0</v>
      </c>
      <c r="X547" s="29" t="b">
        <f t="shared" si="148"/>
        <v>0</v>
      </c>
      <c r="Y547" s="28">
        <f t="shared" si="160"/>
        <v>20.1666666666667</v>
      </c>
    </row>
    <row r="548" s="1" customFormat="1" spans="1:25">
      <c r="A548" s="14" t="s">
        <v>42</v>
      </c>
      <c r="B548" s="15" t="s">
        <v>587</v>
      </c>
      <c r="C548" s="16">
        <v>7</v>
      </c>
      <c r="D548" s="16">
        <v>10</v>
      </c>
      <c r="E548" s="16">
        <v>0.4</v>
      </c>
      <c r="F548" s="16">
        <v>98</v>
      </c>
      <c r="G548" s="16">
        <v>10</v>
      </c>
      <c r="H548" s="16">
        <v>7</v>
      </c>
      <c r="I548" s="22">
        <f t="shared" si="149"/>
        <v>3</v>
      </c>
      <c r="J548" s="22">
        <f t="shared" si="150"/>
        <v>5</v>
      </c>
      <c r="K548" s="22">
        <f t="shared" si="151"/>
        <v>4</v>
      </c>
      <c r="L548" s="22">
        <f t="shared" si="152"/>
        <v>31</v>
      </c>
      <c r="M548" s="22">
        <f t="shared" si="153"/>
        <v>10</v>
      </c>
      <c r="N548" s="22">
        <f t="shared" si="154"/>
        <v>10</v>
      </c>
      <c r="O548" s="22">
        <f t="shared" si="155"/>
        <v>31</v>
      </c>
      <c r="P548" s="23" t="str">
        <f t="shared" si="156"/>
        <v/>
      </c>
      <c r="Q548" s="23" t="str">
        <f t="shared" si="157"/>
        <v>一级,优</v>
      </c>
      <c r="R548" s="28">
        <f t="shared" si="146"/>
        <v>70</v>
      </c>
      <c r="S548" s="28">
        <f t="shared" si="161"/>
        <v>26.484505690388</v>
      </c>
      <c r="T548" s="28">
        <f t="shared" si="162"/>
        <v>43.515494309612</v>
      </c>
      <c r="U548" s="29" t="b">
        <f t="shared" si="147"/>
        <v>0</v>
      </c>
      <c r="V548" s="28">
        <f t="shared" si="158"/>
        <v>34</v>
      </c>
      <c r="W548" s="29">
        <f t="shared" si="159"/>
        <v>0</v>
      </c>
      <c r="X548" s="29" t="b">
        <f t="shared" si="148"/>
        <v>0</v>
      </c>
      <c r="Y548" s="28">
        <f t="shared" si="160"/>
        <v>18.7</v>
      </c>
    </row>
    <row r="549" s="1" customFormat="1" spans="1:25">
      <c r="A549" s="14" t="s">
        <v>42</v>
      </c>
      <c r="B549" s="15" t="s">
        <v>588</v>
      </c>
      <c r="C549" s="16">
        <v>8</v>
      </c>
      <c r="D549" s="16">
        <v>11</v>
      </c>
      <c r="E549" s="16">
        <v>0.4</v>
      </c>
      <c r="F549" s="16">
        <v>100</v>
      </c>
      <c r="G549" s="16">
        <v>27</v>
      </c>
      <c r="H549" s="16">
        <v>7</v>
      </c>
      <c r="I549" s="22">
        <f t="shared" si="149"/>
        <v>3</v>
      </c>
      <c r="J549" s="22">
        <f t="shared" si="150"/>
        <v>6</v>
      </c>
      <c r="K549" s="22">
        <f t="shared" si="151"/>
        <v>4</v>
      </c>
      <c r="L549" s="22">
        <f t="shared" si="152"/>
        <v>32</v>
      </c>
      <c r="M549" s="22">
        <f t="shared" si="153"/>
        <v>27</v>
      </c>
      <c r="N549" s="22">
        <f t="shared" si="154"/>
        <v>10</v>
      </c>
      <c r="O549" s="22">
        <f t="shared" si="155"/>
        <v>32</v>
      </c>
      <c r="P549" s="23" t="str">
        <f t="shared" si="156"/>
        <v/>
      </c>
      <c r="Q549" s="23" t="str">
        <f t="shared" si="157"/>
        <v>一级,优</v>
      </c>
      <c r="R549" s="28">
        <f t="shared" si="146"/>
        <v>25.9259259259259</v>
      </c>
      <c r="S549" s="28">
        <f t="shared" si="161"/>
        <v>28.9087481146305</v>
      </c>
      <c r="T549" s="28">
        <f t="shared" si="162"/>
        <v>-2.98282218870455</v>
      </c>
      <c r="U549" s="29" t="b">
        <f t="shared" si="147"/>
        <v>0</v>
      </c>
      <c r="V549" s="28">
        <f t="shared" si="158"/>
        <v>30</v>
      </c>
      <c r="W549" s="29">
        <f t="shared" si="159"/>
        <v>0</v>
      </c>
      <c r="X549" s="29" t="b">
        <f t="shared" si="148"/>
        <v>0</v>
      </c>
      <c r="Y549" s="28">
        <f t="shared" si="160"/>
        <v>16.5</v>
      </c>
    </row>
    <row r="550" s="1" customFormat="1" spans="1:25">
      <c r="A550" s="14" t="s">
        <v>42</v>
      </c>
      <c r="B550" s="15" t="s">
        <v>589</v>
      </c>
      <c r="C550" s="17">
        <v>8</v>
      </c>
      <c r="D550" s="17">
        <v>11</v>
      </c>
      <c r="E550" s="17">
        <v>0.4</v>
      </c>
      <c r="F550" s="16">
        <v>82</v>
      </c>
      <c r="G550" s="16">
        <v>27</v>
      </c>
      <c r="H550" s="16">
        <v>9</v>
      </c>
      <c r="I550" s="22">
        <f t="shared" si="149"/>
        <v>3</v>
      </c>
      <c r="J550" s="22">
        <f t="shared" si="150"/>
        <v>6</v>
      </c>
      <c r="K550" s="22">
        <f t="shared" si="151"/>
        <v>4</v>
      </c>
      <c r="L550" s="22">
        <f t="shared" si="152"/>
        <v>26</v>
      </c>
      <c r="M550" s="22">
        <f t="shared" si="153"/>
        <v>27</v>
      </c>
      <c r="N550" s="22">
        <f t="shared" si="154"/>
        <v>13</v>
      </c>
      <c r="O550" s="22">
        <f t="shared" si="155"/>
        <v>27</v>
      </c>
      <c r="P550" s="23" t="str">
        <f t="shared" si="156"/>
        <v/>
      </c>
      <c r="Q550" s="23" t="str">
        <f t="shared" si="157"/>
        <v>一级,优</v>
      </c>
      <c r="R550" s="28">
        <f t="shared" si="146"/>
        <v>33.3333333333333</v>
      </c>
      <c r="S550" s="28">
        <f t="shared" si="161"/>
        <v>24.4025752751243</v>
      </c>
      <c r="T550" s="28">
        <f t="shared" si="162"/>
        <v>8.93075805820903</v>
      </c>
      <c r="U550" s="29" t="b">
        <f t="shared" si="147"/>
        <v>0</v>
      </c>
      <c r="V550" s="28">
        <f t="shared" si="158"/>
        <v>35.6666666666667</v>
      </c>
      <c r="W550" s="29">
        <f t="shared" si="159"/>
        <v>0</v>
      </c>
      <c r="X550" s="29" t="b">
        <f t="shared" si="148"/>
        <v>0</v>
      </c>
      <c r="Y550" s="28">
        <f t="shared" si="160"/>
        <v>19.6166666666667</v>
      </c>
    </row>
    <row r="551" s="1" customFormat="1" spans="1:25">
      <c r="A551" s="14" t="s">
        <v>42</v>
      </c>
      <c r="B551" s="15" t="s">
        <v>590</v>
      </c>
      <c r="C551" s="16">
        <v>9</v>
      </c>
      <c r="D551" s="16">
        <v>84</v>
      </c>
      <c r="E551" s="16">
        <v>0.6</v>
      </c>
      <c r="F551" s="17">
        <v>35</v>
      </c>
      <c r="G551" s="16">
        <v>66</v>
      </c>
      <c r="H551" s="16">
        <v>13</v>
      </c>
      <c r="I551" s="22">
        <f t="shared" si="149"/>
        <v>3</v>
      </c>
      <c r="J551" s="22">
        <f t="shared" si="150"/>
        <v>42</v>
      </c>
      <c r="K551" s="22">
        <f t="shared" si="151"/>
        <v>6</v>
      </c>
      <c r="L551" s="22">
        <f t="shared" si="152"/>
        <v>11</v>
      </c>
      <c r="M551" s="22">
        <f t="shared" si="153"/>
        <v>58</v>
      </c>
      <c r="N551" s="22">
        <f t="shared" si="154"/>
        <v>19</v>
      </c>
      <c r="O551" s="22">
        <f t="shared" si="155"/>
        <v>58</v>
      </c>
      <c r="P551" s="23" t="str">
        <f t="shared" si="156"/>
        <v>PM10</v>
      </c>
      <c r="Q551" s="23" t="str">
        <f t="shared" si="157"/>
        <v>二级，良</v>
      </c>
      <c r="R551" s="28">
        <f t="shared" si="146"/>
        <v>19.6969696969697</v>
      </c>
      <c r="S551" s="28">
        <f t="shared" si="161"/>
        <v>24.1803530529021</v>
      </c>
      <c r="T551" s="28">
        <f t="shared" si="162"/>
        <v>-4.48338335593237</v>
      </c>
      <c r="U551" s="29" t="b">
        <f t="shared" si="147"/>
        <v>0</v>
      </c>
      <c r="V551" s="28">
        <f t="shared" si="158"/>
        <v>36.3333333333333</v>
      </c>
      <c r="W551" s="29">
        <f t="shared" si="159"/>
        <v>1</v>
      </c>
      <c r="X551" s="29" t="b">
        <f t="shared" si="148"/>
        <v>0</v>
      </c>
      <c r="Y551" s="28">
        <f t="shared" si="160"/>
        <v>19.9833333333333</v>
      </c>
    </row>
    <row r="552" s="1" customFormat="1" spans="1:25">
      <c r="A552" s="14" t="s">
        <v>42</v>
      </c>
      <c r="B552" s="15" t="s">
        <v>591</v>
      </c>
      <c r="C552" s="16">
        <v>12</v>
      </c>
      <c r="D552" s="16">
        <v>83</v>
      </c>
      <c r="E552" s="16">
        <v>0.6</v>
      </c>
      <c r="F552" s="16">
        <v>30</v>
      </c>
      <c r="G552" s="16">
        <v>98</v>
      </c>
      <c r="H552" s="16">
        <v>28</v>
      </c>
      <c r="I552" s="22">
        <f t="shared" si="149"/>
        <v>4</v>
      </c>
      <c r="J552" s="22">
        <f t="shared" si="150"/>
        <v>42</v>
      </c>
      <c r="K552" s="22">
        <f t="shared" si="151"/>
        <v>6</v>
      </c>
      <c r="L552" s="22">
        <f t="shared" si="152"/>
        <v>10</v>
      </c>
      <c r="M552" s="22">
        <f t="shared" si="153"/>
        <v>74</v>
      </c>
      <c r="N552" s="22">
        <f t="shared" si="154"/>
        <v>40</v>
      </c>
      <c r="O552" s="22">
        <f t="shared" si="155"/>
        <v>74</v>
      </c>
      <c r="P552" s="23" t="str">
        <f t="shared" si="156"/>
        <v>PM10</v>
      </c>
      <c r="Q552" s="23" t="str">
        <f t="shared" si="157"/>
        <v>二级，良</v>
      </c>
      <c r="R552" s="28">
        <f t="shared" si="146"/>
        <v>28.5714285714286</v>
      </c>
      <c r="S552" s="28">
        <f t="shared" si="161"/>
        <v>20.8217671943162</v>
      </c>
      <c r="T552" s="28">
        <f t="shared" si="162"/>
        <v>7.74966137711236</v>
      </c>
      <c r="U552" s="29" t="b">
        <f t="shared" si="147"/>
        <v>0</v>
      </c>
      <c r="V552" s="28">
        <f t="shared" si="158"/>
        <v>53.3333333333333</v>
      </c>
      <c r="W552" s="29">
        <f t="shared" si="159"/>
        <v>1</v>
      </c>
      <c r="X552" s="29" t="b">
        <f t="shared" si="148"/>
        <v>0</v>
      </c>
      <c r="Y552" s="28">
        <f t="shared" si="160"/>
        <v>29.3333333333333</v>
      </c>
    </row>
    <row r="553" s="1" customFormat="1" spans="1:25">
      <c r="A553" s="14" t="s">
        <v>42</v>
      </c>
      <c r="B553" s="15" t="s">
        <v>592</v>
      </c>
      <c r="C553" s="16">
        <v>7</v>
      </c>
      <c r="D553" s="16">
        <v>40</v>
      </c>
      <c r="E553" s="16">
        <v>0.5</v>
      </c>
      <c r="F553" s="16">
        <v>35</v>
      </c>
      <c r="G553" s="16">
        <v>136</v>
      </c>
      <c r="H553" s="16">
        <v>22</v>
      </c>
      <c r="I553" s="22">
        <f t="shared" si="149"/>
        <v>3</v>
      </c>
      <c r="J553" s="22">
        <f t="shared" si="150"/>
        <v>20</v>
      </c>
      <c r="K553" s="22">
        <f t="shared" si="151"/>
        <v>5</v>
      </c>
      <c r="L553" s="22">
        <f t="shared" si="152"/>
        <v>11</v>
      </c>
      <c r="M553" s="22">
        <f t="shared" si="153"/>
        <v>93</v>
      </c>
      <c r="N553" s="22">
        <f t="shared" si="154"/>
        <v>32</v>
      </c>
      <c r="O553" s="22">
        <f t="shared" si="155"/>
        <v>93</v>
      </c>
      <c r="P553" s="23" t="str">
        <f t="shared" si="156"/>
        <v>PM10</v>
      </c>
      <c r="Q553" s="23" t="str">
        <f t="shared" si="157"/>
        <v>二级，良</v>
      </c>
      <c r="R553" s="28">
        <f t="shared" si="146"/>
        <v>16.1764705882353</v>
      </c>
      <c r="S553" s="28">
        <f t="shared" si="161"/>
        <v>19.2811509478176</v>
      </c>
      <c r="T553" s="28">
        <f t="shared" si="162"/>
        <v>-3.10468035958232</v>
      </c>
      <c r="U553" s="29" t="b">
        <f t="shared" si="147"/>
        <v>0</v>
      </c>
      <c r="V553" s="28">
        <f t="shared" si="158"/>
        <v>80.3333333333333</v>
      </c>
      <c r="W553" s="29">
        <f t="shared" si="159"/>
        <v>1</v>
      </c>
      <c r="X553" s="29" t="b">
        <f t="shared" si="148"/>
        <v>0</v>
      </c>
      <c r="Y553" s="28">
        <f t="shared" si="160"/>
        <v>44.1833333333333</v>
      </c>
    </row>
    <row r="554" s="1" customFormat="1" spans="1:25">
      <c r="A554" s="14" t="s">
        <v>42</v>
      </c>
      <c r="B554" s="15" t="s">
        <v>593</v>
      </c>
      <c r="C554" s="16">
        <v>6</v>
      </c>
      <c r="D554" s="16">
        <v>18</v>
      </c>
      <c r="E554" s="16">
        <v>0.4</v>
      </c>
      <c r="F554" s="16">
        <v>55</v>
      </c>
      <c r="G554" s="16">
        <v>41</v>
      </c>
      <c r="H554" s="16">
        <v>15</v>
      </c>
      <c r="I554" s="22">
        <f t="shared" si="149"/>
        <v>2</v>
      </c>
      <c r="J554" s="22">
        <f t="shared" si="150"/>
        <v>9</v>
      </c>
      <c r="K554" s="22">
        <f t="shared" si="151"/>
        <v>4</v>
      </c>
      <c r="L554" s="22">
        <f t="shared" si="152"/>
        <v>18</v>
      </c>
      <c r="M554" s="22">
        <f t="shared" si="153"/>
        <v>41</v>
      </c>
      <c r="N554" s="22">
        <f t="shared" si="154"/>
        <v>22</v>
      </c>
      <c r="O554" s="22">
        <f t="shared" si="155"/>
        <v>41</v>
      </c>
      <c r="P554" s="23" t="str">
        <f t="shared" si="156"/>
        <v/>
      </c>
      <c r="Q554" s="23" t="str">
        <f t="shared" si="157"/>
        <v>一级,优</v>
      </c>
      <c r="R554" s="28">
        <f t="shared" si="146"/>
        <v>36.5853658536585</v>
      </c>
      <c r="S554" s="28">
        <f t="shared" si="161"/>
        <v>16.1420106763244</v>
      </c>
      <c r="T554" s="28">
        <f t="shared" si="162"/>
        <v>20.4433551773341</v>
      </c>
      <c r="U554" s="29" t="b">
        <f t="shared" si="147"/>
        <v>0</v>
      </c>
      <c r="V554" s="28">
        <f t="shared" si="158"/>
        <v>121.333333333333</v>
      </c>
      <c r="W554" s="29">
        <f t="shared" si="159"/>
        <v>0</v>
      </c>
      <c r="X554" s="29" t="b">
        <f t="shared" si="148"/>
        <v>0</v>
      </c>
      <c r="Y554" s="28">
        <f t="shared" si="160"/>
        <v>66.7333333333333</v>
      </c>
    </row>
    <row r="555" s="1" customFormat="1" spans="1:25">
      <c r="A555" s="14" t="s">
        <v>42</v>
      </c>
      <c r="B555" s="15" t="s">
        <v>594</v>
      </c>
      <c r="C555" s="16">
        <v>7</v>
      </c>
      <c r="D555" s="16">
        <v>17</v>
      </c>
      <c r="E555" s="16">
        <v>0.4</v>
      </c>
      <c r="F555" s="16">
        <v>58</v>
      </c>
      <c r="G555" s="16">
        <v>28</v>
      </c>
      <c r="H555" s="16">
        <v>12</v>
      </c>
      <c r="I555" s="22">
        <f t="shared" si="149"/>
        <v>3</v>
      </c>
      <c r="J555" s="22">
        <f t="shared" si="150"/>
        <v>9</v>
      </c>
      <c r="K555" s="22">
        <f t="shared" si="151"/>
        <v>4</v>
      </c>
      <c r="L555" s="22">
        <f t="shared" si="152"/>
        <v>19</v>
      </c>
      <c r="M555" s="22">
        <f t="shared" si="153"/>
        <v>28</v>
      </c>
      <c r="N555" s="22">
        <f t="shared" si="154"/>
        <v>18</v>
      </c>
      <c r="O555" s="22">
        <f t="shared" si="155"/>
        <v>28</v>
      </c>
      <c r="P555" s="23" t="str">
        <f t="shared" si="156"/>
        <v/>
      </c>
      <c r="Q555" s="23" t="str">
        <f t="shared" si="157"/>
        <v>一级,优</v>
      </c>
      <c r="R555" s="28">
        <f t="shared" si="146"/>
        <v>42.8571428571429</v>
      </c>
      <c r="S555" s="28">
        <f t="shared" si="161"/>
        <v>13.3574578307959</v>
      </c>
      <c r="T555" s="28">
        <f t="shared" si="162"/>
        <v>29.4996850263469</v>
      </c>
      <c r="U555" s="29" t="b">
        <f t="shared" si="147"/>
        <v>0</v>
      </c>
      <c r="V555" s="28">
        <f t="shared" si="158"/>
        <v>131.666666666667</v>
      </c>
      <c r="W555" s="29">
        <f t="shared" si="159"/>
        <v>0</v>
      </c>
      <c r="X555" s="29" t="b">
        <f t="shared" si="148"/>
        <v>0</v>
      </c>
      <c r="Y555" s="28">
        <f t="shared" si="160"/>
        <v>72.4166666666667</v>
      </c>
    </row>
    <row r="556" s="1" customFormat="1" spans="1:25">
      <c r="A556" s="14" t="s">
        <v>42</v>
      </c>
      <c r="B556" s="15" t="s">
        <v>595</v>
      </c>
      <c r="C556" s="16">
        <v>6</v>
      </c>
      <c r="D556" s="16">
        <v>14</v>
      </c>
      <c r="E556" s="16">
        <v>0.4</v>
      </c>
      <c r="F556" s="16">
        <v>58</v>
      </c>
      <c r="G556" s="16">
        <v>17</v>
      </c>
      <c r="H556" s="16">
        <v>12</v>
      </c>
      <c r="I556" s="22">
        <f t="shared" si="149"/>
        <v>2</v>
      </c>
      <c r="J556" s="22">
        <f t="shared" si="150"/>
        <v>7</v>
      </c>
      <c r="K556" s="22">
        <f t="shared" si="151"/>
        <v>4</v>
      </c>
      <c r="L556" s="22">
        <f t="shared" si="152"/>
        <v>19</v>
      </c>
      <c r="M556" s="22">
        <f t="shared" si="153"/>
        <v>17</v>
      </c>
      <c r="N556" s="22">
        <f t="shared" si="154"/>
        <v>18</v>
      </c>
      <c r="O556" s="22">
        <f t="shared" si="155"/>
        <v>19</v>
      </c>
      <c r="P556" s="23" t="str">
        <f t="shared" si="156"/>
        <v/>
      </c>
      <c r="Q556" s="23" t="str">
        <f t="shared" si="157"/>
        <v>一级,优</v>
      </c>
      <c r="R556" s="28">
        <f t="shared" si="146"/>
        <v>70.5882352941177</v>
      </c>
      <c r="S556" s="28">
        <f t="shared" si="161"/>
        <v>14.768392575064</v>
      </c>
      <c r="T556" s="28">
        <f t="shared" si="162"/>
        <v>55.8198427190536</v>
      </c>
      <c r="U556" s="29" t="b">
        <f t="shared" si="147"/>
        <v>0</v>
      </c>
      <c r="V556" s="28">
        <f t="shared" si="158"/>
        <v>132</v>
      </c>
      <c r="W556" s="29">
        <f t="shared" si="159"/>
        <v>0</v>
      </c>
      <c r="X556" s="29" t="b">
        <f t="shared" si="148"/>
        <v>0</v>
      </c>
      <c r="Y556" s="28">
        <f t="shared" si="160"/>
        <v>72.6</v>
      </c>
    </row>
    <row r="557" s="1" customFormat="1" spans="1:25">
      <c r="A557" s="14" t="s">
        <v>42</v>
      </c>
      <c r="B557" s="15" t="s">
        <v>596</v>
      </c>
      <c r="C557" s="16">
        <v>6</v>
      </c>
      <c r="D557" s="16">
        <v>11</v>
      </c>
      <c r="E557" s="16">
        <v>0.4</v>
      </c>
      <c r="F557" s="16">
        <v>62</v>
      </c>
      <c r="G557" s="16">
        <v>28</v>
      </c>
      <c r="H557" s="16">
        <v>11</v>
      </c>
      <c r="I557" s="22">
        <f t="shared" si="149"/>
        <v>2</v>
      </c>
      <c r="J557" s="22">
        <f t="shared" si="150"/>
        <v>6</v>
      </c>
      <c r="K557" s="22">
        <f t="shared" si="151"/>
        <v>4</v>
      </c>
      <c r="L557" s="22">
        <f t="shared" si="152"/>
        <v>20</v>
      </c>
      <c r="M557" s="22">
        <f t="shared" si="153"/>
        <v>28</v>
      </c>
      <c r="N557" s="22">
        <f t="shared" si="154"/>
        <v>16</v>
      </c>
      <c r="O557" s="22">
        <f t="shared" si="155"/>
        <v>28</v>
      </c>
      <c r="P557" s="23" t="str">
        <f t="shared" si="156"/>
        <v/>
      </c>
      <c r="Q557" s="23" t="str">
        <f t="shared" si="157"/>
        <v>一级,优</v>
      </c>
      <c r="R557" s="28">
        <f t="shared" si="146"/>
        <v>39.2857142857143</v>
      </c>
      <c r="S557" s="28">
        <f t="shared" si="161"/>
        <v>17.8729677384627</v>
      </c>
      <c r="T557" s="28">
        <f t="shared" si="162"/>
        <v>21.4127465472516</v>
      </c>
      <c r="U557" s="29" t="b">
        <f t="shared" si="147"/>
        <v>0</v>
      </c>
      <c r="V557" s="28">
        <f t="shared" si="158"/>
        <v>128.666666666667</v>
      </c>
      <c r="W557" s="29">
        <f t="shared" si="159"/>
        <v>0</v>
      </c>
      <c r="X557" s="29" t="b">
        <f t="shared" si="148"/>
        <v>0</v>
      </c>
      <c r="Y557" s="28">
        <f t="shared" si="160"/>
        <v>70.7666666666667</v>
      </c>
    </row>
    <row r="558" s="1" customFormat="1" spans="1:25">
      <c r="A558" s="14" t="s">
        <v>42</v>
      </c>
      <c r="B558" s="15" t="s">
        <v>597</v>
      </c>
      <c r="C558" s="16">
        <v>5</v>
      </c>
      <c r="D558" s="16">
        <v>7</v>
      </c>
      <c r="E558" s="16">
        <v>0.4</v>
      </c>
      <c r="F558" s="16">
        <v>68</v>
      </c>
      <c r="G558" s="16">
        <v>21</v>
      </c>
      <c r="H558" s="16">
        <v>11</v>
      </c>
      <c r="I558" s="22">
        <f t="shared" si="149"/>
        <v>2</v>
      </c>
      <c r="J558" s="22">
        <f t="shared" si="150"/>
        <v>4</v>
      </c>
      <c r="K558" s="22">
        <f t="shared" si="151"/>
        <v>4</v>
      </c>
      <c r="L558" s="22">
        <f t="shared" si="152"/>
        <v>22</v>
      </c>
      <c r="M558" s="22">
        <f t="shared" si="153"/>
        <v>21</v>
      </c>
      <c r="N558" s="22">
        <f t="shared" si="154"/>
        <v>16</v>
      </c>
      <c r="O558" s="22">
        <f t="shared" si="155"/>
        <v>22</v>
      </c>
      <c r="P558" s="23" t="str">
        <f t="shared" si="156"/>
        <v/>
      </c>
      <c r="Q558" s="23" t="str">
        <f t="shared" si="157"/>
        <v>一级,优</v>
      </c>
      <c r="R558" s="28">
        <f t="shared" si="146"/>
        <v>52.3809523809524</v>
      </c>
      <c r="S558" s="28">
        <f t="shared" si="161"/>
        <v>19.5053631208581</v>
      </c>
      <c r="T558" s="28">
        <f t="shared" si="162"/>
        <v>32.8755892600943</v>
      </c>
      <c r="U558" s="29" t="b">
        <f t="shared" si="147"/>
        <v>0</v>
      </c>
      <c r="V558" s="28">
        <f t="shared" si="158"/>
        <v>116</v>
      </c>
      <c r="W558" s="29">
        <f t="shared" si="159"/>
        <v>0</v>
      </c>
      <c r="X558" s="29" t="b">
        <f t="shared" si="148"/>
        <v>0</v>
      </c>
      <c r="Y558" s="28">
        <f t="shared" si="160"/>
        <v>63.8</v>
      </c>
    </row>
    <row r="559" s="1" customFormat="1" spans="1:25">
      <c r="A559" s="14" t="s">
        <v>42</v>
      </c>
      <c r="B559" s="15" t="s">
        <v>598</v>
      </c>
      <c r="C559" s="16">
        <v>5</v>
      </c>
      <c r="D559" s="16">
        <v>13</v>
      </c>
      <c r="E559" s="16">
        <v>0.4</v>
      </c>
      <c r="F559" s="16">
        <v>58</v>
      </c>
      <c r="G559" s="16">
        <v>21</v>
      </c>
      <c r="H559" s="16">
        <v>12</v>
      </c>
      <c r="I559" s="22">
        <f t="shared" si="149"/>
        <v>2</v>
      </c>
      <c r="J559" s="22">
        <f t="shared" si="150"/>
        <v>7</v>
      </c>
      <c r="K559" s="22">
        <f t="shared" si="151"/>
        <v>4</v>
      </c>
      <c r="L559" s="22">
        <f t="shared" si="152"/>
        <v>19</v>
      </c>
      <c r="M559" s="22">
        <f t="shared" si="153"/>
        <v>21</v>
      </c>
      <c r="N559" s="22">
        <f t="shared" si="154"/>
        <v>18</v>
      </c>
      <c r="O559" s="22">
        <f t="shared" si="155"/>
        <v>21</v>
      </c>
      <c r="P559" s="23" t="str">
        <f t="shared" si="156"/>
        <v/>
      </c>
      <c r="Q559" s="23" t="str">
        <f t="shared" si="157"/>
        <v>一级,优</v>
      </c>
      <c r="R559" s="28">
        <f t="shared" si="146"/>
        <v>57.1428571428571</v>
      </c>
      <c r="S559" s="28">
        <f t="shared" si="161"/>
        <v>21.4894901049851</v>
      </c>
      <c r="T559" s="28">
        <f t="shared" si="162"/>
        <v>35.6533670378721</v>
      </c>
      <c r="U559" s="29" t="b">
        <f t="shared" si="147"/>
        <v>0</v>
      </c>
      <c r="V559" s="28">
        <f t="shared" si="158"/>
        <v>90.3333333333333</v>
      </c>
      <c r="W559" s="29">
        <f t="shared" si="159"/>
        <v>0</v>
      </c>
      <c r="X559" s="29" t="b">
        <f t="shared" si="148"/>
        <v>0</v>
      </c>
      <c r="Y559" s="28">
        <f t="shared" si="160"/>
        <v>49.6833333333333</v>
      </c>
    </row>
    <row r="560" s="1" customFormat="1" spans="1:25">
      <c r="A560" s="14" t="s">
        <v>42</v>
      </c>
      <c r="B560" s="15" t="s">
        <v>599</v>
      </c>
      <c r="C560" s="16">
        <v>5</v>
      </c>
      <c r="D560" s="16">
        <v>40</v>
      </c>
      <c r="E560" s="16">
        <v>0.4</v>
      </c>
      <c r="F560" s="16">
        <v>8</v>
      </c>
      <c r="G560" s="16">
        <v>47</v>
      </c>
      <c r="H560" s="16">
        <v>17</v>
      </c>
      <c r="I560" s="22">
        <f t="shared" si="149"/>
        <v>2</v>
      </c>
      <c r="J560" s="22">
        <f t="shared" si="150"/>
        <v>20</v>
      </c>
      <c r="K560" s="22">
        <f t="shared" si="151"/>
        <v>4</v>
      </c>
      <c r="L560" s="22">
        <f t="shared" si="152"/>
        <v>3</v>
      </c>
      <c r="M560" s="22">
        <f t="shared" si="153"/>
        <v>47</v>
      </c>
      <c r="N560" s="22">
        <f t="shared" si="154"/>
        <v>25</v>
      </c>
      <c r="O560" s="22">
        <f t="shared" si="155"/>
        <v>47</v>
      </c>
      <c r="P560" s="23" t="str">
        <f t="shared" si="156"/>
        <v/>
      </c>
      <c r="Q560" s="23" t="str">
        <f t="shared" si="157"/>
        <v>一级,优</v>
      </c>
      <c r="R560" s="28">
        <f t="shared" si="146"/>
        <v>36.1702127659575</v>
      </c>
      <c r="S560" s="28">
        <f t="shared" si="161"/>
        <v>24.9033556512036</v>
      </c>
      <c r="T560" s="28">
        <f t="shared" si="162"/>
        <v>11.2668571147539</v>
      </c>
      <c r="U560" s="29" t="b">
        <f t="shared" si="147"/>
        <v>0</v>
      </c>
      <c r="V560" s="28">
        <f t="shared" si="158"/>
        <v>52</v>
      </c>
      <c r="W560" s="29">
        <f t="shared" si="159"/>
        <v>0</v>
      </c>
      <c r="X560" s="29" t="b">
        <f t="shared" si="148"/>
        <v>0</v>
      </c>
      <c r="Y560" s="28">
        <f t="shared" si="160"/>
        <v>28.6</v>
      </c>
    </row>
    <row r="561" s="1" customFormat="1" ht="13" customHeight="1" spans="1:25">
      <c r="A561" s="14" t="s">
        <v>42</v>
      </c>
      <c r="B561" s="15" t="s">
        <v>600</v>
      </c>
      <c r="C561" s="16">
        <v>5</v>
      </c>
      <c r="D561" s="16">
        <v>26</v>
      </c>
      <c r="E561" s="16">
        <v>0.4</v>
      </c>
      <c r="F561" s="16">
        <v>30</v>
      </c>
      <c r="G561" s="16">
        <v>30</v>
      </c>
      <c r="H561" s="16">
        <v>14</v>
      </c>
      <c r="I561" s="22">
        <f t="shared" si="149"/>
        <v>2</v>
      </c>
      <c r="J561" s="22">
        <f t="shared" si="150"/>
        <v>13</v>
      </c>
      <c r="K561" s="22">
        <f t="shared" si="151"/>
        <v>4</v>
      </c>
      <c r="L561" s="22">
        <f t="shared" si="152"/>
        <v>10</v>
      </c>
      <c r="M561" s="22">
        <f t="shared" si="153"/>
        <v>30</v>
      </c>
      <c r="N561" s="22">
        <f t="shared" si="154"/>
        <v>20</v>
      </c>
      <c r="O561" s="22">
        <f t="shared" si="155"/>
        <v>30</v>
      </c>
      <c r="P561" s="23" t="str">
        <f t="shared" si="156"/>
        <v/>
      </c>
      <c r="Q561" s="23" t="str">
        <f t="shared" si="157"/>
        <v>一级,优</v>
      </c>
      <c r="R561" s="28">
        <f t="shared" si="146"/>
        <v>46.6666666666667</v>
      </c>
      <c r="S561" s="28">
        <f t="shared" si="161"/>
        <v>24.8687595605618</v>
      </c>
      <c r="T561" s="28">
        <f t="shared" si="162"/>
        <v>21.7979071061049</v>
      </c>
      <c r="U561" s="29" t="b">
        <f t="shared" si="147"/>
        <v>0</v>
      </c>
      <c r="V561" s="28">
        <f t="shared" si="158"/>
        <v>54</v>
      </c>
      <c r="W561" s="29">
        <f t="shared" si="159"/>
        <v>0</v>
      </c>
      <c r="X561" s="29" t="b">
        <f t="shared" si="148"/>
        <v>0</v>
      </c>
      <c r="Y561" s="28">
        <f t="shared" si="160"/>
        <v>29.7</v>
      </c>
    </row>
    <row r="562" s="1" customFormat="1" spans="1:25">
      <c r="A562" s="14" t="s">
        <v>42</v>
      </c>
      <c r="B562" s="15" t="s">
        <v>601</v>
      </c>
      <c r="C562" s="16">
        <v>5</v>
      </c>
      <c r="D562" s="16">
        <v>30</v>
      </c>
      <c r="E562" s="16">
        <v>0.4</v>
      </c>
      <c r="F562" s="16">
        <v>19</v>
      </c>
      <c r="G562" s="16">
        <v>37</v>
      </c>
      <c r="H562" s="16">
        <v>16</v>
      </c>
      <c r="I562" s="22">
        <f t="shared" si="149"/>
        <v>2</v>
      </c>
      <c r="J562" s="22">
        <f t="shared" si="150"/>
        <v>15</v>
      </c>
      <c r="K562" s="22">
        <f t="shared" si="151"/>
        <v>4</v>
      </c>
      <c r="L562" s="22">
        <f t="shared" si="152"/>
        <v>6</v>
      </c>
      <c r="M562" s="22">
        <f t="shared" si="153"/>
        <v>37</v>
      </c>
      <c r="N562" s="22">
        <f t="shared" si="154"/>
        <v>23</v>
      </c>
      <c r="O562" s="22">
        <f t="shared" si="155"/>
        <v>37</v>
      </c>
      <c r="P562" s="23" t="str">
        <f t="shared" si="156"/>
        <v/>
      </c>
      <c r="Q562" s="23" t="str">
        <f t="shared" si="157"/>
        <v>一级,优</v>
      </c>
      <c r="R562" s="28">
        <f t="shared" si="146"/>
        <v>43.2432432432432</v>
      </c>
      <c r="S562" s="28">
        <f t="shared" si="161"/>
        <v>25.1862198780221</v>
      </c>
      <c r="T562" s="28">
        <f t="shared" si="162"/>
        <v>18.0570233652211</v>
      </c>
      <c r="U562" s="29" t="b">
        <f t="shared" si="147"/>
        <v>0</v>
      </c>
      <c r="V562" s="28">
        <f t="shared" si="158"/>
        <v>54.6666666666667</v>
      </c>
      <c r="W562" s="29">
        <f t="shared" si="159"/>
        <v>0</v>
      </c>
      <c r="X562" s="29" t="b">
        <f t="shared" si="148"/>
        <v>0</v>
      </c>
      <c r="Y562" s="28">
        <f t="shared" si="160"/>
        <v>30.0666666666667</v>
      </c>
    </row>
    <row r="563" s="1" customFormat="1" spans="1:25">
      <c r="A563" s="14" t="s">
        <v>42</v>
      </c>
      <c r="B563" s="15" t="s">
        <v>602</v>
      </c>
      <c r="C563" s="16">
        <v>5</v>
      </c>
      <c r="D563" s="16">
        <v>22</v>
      </c>
      <c r="E563" s="16">
        <v>0.4</v>
      </c>
      <c r="F563" s="16">
        <v>33</v>
      </c>
      <c r="G563" s="16">
        <v>32</v>
      </c>
      <c r="H563" s="16">
        <v>14</v>
      </c>
      <c r="I563" s="22">
        <f t="shared" si="149"/>
        <v>2</v>
      </c>
      <c r="J563" s="22">
        <f t="shared" si="150"/>
        <v>11</v>
      </c>
      <c r="K563" s="22">
        <f t="shared" si="151"/>
        <v>4</v>
      </c>
      <c r="L563" s="22">
        <f t="shared" si="152"/>
        <v>11</v>
      </c>
      <c r="M563" s="22">
        <f t="shared" si="153"/>
        <v>32</v>
      </c>
      <c r="N563" s="22">
        <f t="shared" si="154"/>
        <v>20</v>
      </c>
      <c r="O563" s="22">
        <f t="shared" si="155"/>
        <v>32</v>
      </c>
      <c r="P563" s="23" t="str">
        <f t="shared" si="156"/>
        <v/>
      </c>
      <c r="Q563" s="23" t="str">
        <f t="shared" si="157"/>
        <v>一级,优</v>
      </c>
      <c r="R563" s="28">
        <f t="shared" si="146"/>
        <v>43.75</v>
      </c>
      <c r="S563" s="28">
        <f t="shared" si="161"/>
        <v>22.9074705404493</v>
      </c>
      <c r="T563" s="28">
        <f t="shared" si="162"/>
        <v>20.8425294595507</v>
      </c>
      <c r="U563" s="29" t="b">
        <f t="shared" si="147"/>
        <v>0</v>
      </c>
      <c r="V563" s="28">
        <f t="shared" si="158"/>
        <v>61.3333333333333</v>
      </c>
      <c r="W563" s="29">
        <f t="shared" si="159"/>
        <v>0</v>
      </c>
      <c r="X563" s="29" t="b">
        <f t="shared" si="148"/>
        <v>0</v>
      </c>
      <c r="Y563" s="28">
        <f t="shared" si="160"/>
        <v>33.7333333333333</v>
      </c>
    </row>
    <row r="564" s="1" customFormat="1" spans="1:25">
      <c r="A564" s="14" t="s">
        <v>42</v>
      </c>
      <c r="B564" s="15" t="s">
        <v>603</v>
      </c>
      <c r="C564" s="16">
        <v>9</v>
      </c>
      <c r="D564" s="16">
        <v>41</v>
      </c>
      <c r="E564" s="16">
        <v>0.4</v>
      </c>
      <c r="F564" s="16">
        <v>16</v>
      </c>
      <c r="G564" s="16">
        <v>46</v>
      </c>
      <c r="H564" s="16">
        <v>16</v>
      </c>
      <c r="I564" s="22">
        <f t="shared" si="149"/>
        <v>3</v>
      </c>
      <c r="J564" s="22">
        <f t="shared" si="150"/>
        <v>21</v>
      </c>
      <c r="K564" s="22">
        <f t="shared" si="151"/>
        <v>4</v>
      </c>
      <c r="L564" s="22">
        <f t="shared" si="152"/>
        <v>5</v>
      </c>
      <c r="M564" s="22">
        <f t="shared" si="153"/>
        <v>46</v>
      </c>
      <c r="N564" s="22">
        <f t="shared" si="154"/>
        <v>23</v>
      </c>
      <c r="O564" s="22">
        <f t="shared" si="155"/>
        <v>46</v>
      </c>
      <c r="P564" s="23" t="str">
        <f t="shared" si="156"/>
        <v/>
      </c>
      <c r="Q564" s="23" t="str">
        <f t="shared" si="157"/>
        <v>一级,优</v>
      </c>
      <c r="R564" s="28">
        <f t="shared" si="146"/>
        <v>34.7826086956522</v>
      </c>
      <c r="S564" s="28">
        <f t="shared" si="161"/>
        <v>23.2794943499731</v>
      </c>
      <c r="T564" s="28">
        <f t="shared" si="162"/>
        <v>11.5031143456791</v>
      </c>
      <c r="U564" s="29" t="b">
        <f t="shared" si="147"/>
        <v>0</v>
      </c>
      <c r="V564" s="28">
        <f t="shared" si="158"/>
        <v>62.6666666666667</v>
      </c>
      <c r="W564" s="29">
        <f t="shared" si="159"/>
        <v>0</v>
      </c>
      <c r="X564" s="29" t="b">
        <f t="shared" si="148"/>
        <v>0</v>
      </c>
      <c r="Y564" s="28">
        <f t="shared" si="160"/>
        <v>34.4666666666667</v>
      </c>
    </row>
    <row r="565" s="1" customFormat="1" spans="1:25">
      <c r="A565" s="14" t="s">
        <v>42</v>
      </c>
      <c r="B565" s="15" t="s">
        <v>604</v>
      </c>
      <c r="C565" s="16">
        <v>7</v>
      </c>
      <c r="D565" s="16">
        <v>19</v>
      </c>
      <c r="E565" s="16">
        <v>0.4</v>
      </c>
      <c r="F565" s="16">
        <v>57</v>
      </c>
      <c r="G565" s="16">
        <v>42</v>
      </c>
      <c r="H565" s="16">
        <v>12</v>
      </c>
      <c r="I565" s="22">
        <f t="shared" si="149"/>
        <v>3</v>
      </c>
      <c r="J565" s="22">
        <f t="shared" si="150"/>
        <v>10</v>
      </c>
      <c r="K565" s="22">
        <f t="shared" si="151"/>
        <v>4</v>
      </c>
      <c r="L565" s="22">
        <f t="shared" si="152"/>
        <v>18</v>
      </c>
      <c r="M565" s="22">
        <f t="shared" si="153"/>
        <v>42</v>
      </c>
      <c r="N565" s="22">
        <f t="shared" si="154"/>
        <v>18</v>
      </c>
      <c r="O565" s="22">
        <f t="shared" si="155"/>
        <v>42</v>
      </c>
      <c r="P565" s="23" t="str">
        <f t="shared" si="156"/>
        <v/>
      </c>
      <c r="Q565" s="23" t="str">
        <f t="shared" si="157"/>
        <v>一级,优</v>
      </c>
      <c r="R565" s="28">
        <f t="shared" si="146"/>
        <v>28.5714285714286</v>
      </c>
      <c r="S565" s="28">
        <f t="shared" si="161"/>
        <v>21.8129657095314</v>
      </c>
      <c r="T565" s="28">
        <f t="shared" si="162"/>
        <v>6.75846286189718</v>
      </c>
      <c r="U565" s="29" t="b">
        <f t="shared" si="147"/>
        <v>0</v>
      </c>
      <c r="V565" s="28">
        <f t="shared" si="158"/>
        <v>71</v>
      </c>
      <c r="W565" s="29">
        <f t="shared" si="159"/>
        <v>0</v>
      </c>
      <c r="X565" s="29" t="b">
        <f t="shared" si="148"/>
        <v>0</v>
      </c>
      <c r="Y565" s="28">
        <f t="shared" si="160"/>
        <v>39.05</v>
      </c>
    </row>
    <row r="566" s="1" customFormat="1" spans="1:25">
      <c r="A566" s="14" t="s">
        <v>42</v>
      </c>
      <c r="B566" s="15" t="s">
        <v>605</v>
      </c>
      <c r="C566" s="16">
        <v>6</v>
      </c>
      <c r="D566" s="16">
        <v>12</v>
      </c>
      <c r="E566" s="16">
        <v>0.4</v>
      </c>
      <c r="F566" s="16">
        <v>65</v>
      </c>
      <c r="G566" s="16">
        <v>28</v>
      </c>
      <c r="H566" s="16">
        <v>11</v>
      </c>
      <c r="I566" s="22">
        <f t="shared" si="149"/>
        <v>2</v>
      </c>
      <c r="J566" s="22">
        <f t="shared" si="150"/>
        <v>6</v>
      </c>
      <c r="K566" s="22">
        <f t="shared" si="151"/>
        <v>4</v>
      </c>
      <c r="L566" s="22">
        <f t="shared" si="152"/>
        <v>21</v>
      </c>
      <c r="M566" s="22">
        <f t="shared" si="153"/>
        <v>28</v>
      </c>
      <c r="N566" s="22">
        <f t="shared" si="154"/>
        <v>16</v>
      </c>
      <c r="O566" s="22">
        <f t="shared" si="155"/>
        <v>28</v>
      </c>
      <c r="P566" s="23" t="str">
        <f t="shared" si="156"/>
        <v/>
      </c>
      <c r="Q566" s="23" t="str">
        <f t="shared" si="157"/>
        <v>一级,优</v>
      </c>
      <c r="R566" s="28">
        <f t="shared" si="146"/>
        <v>39.2857142857143</v>
      </c>
      <c r="S566" s="28">
        <f t="shared" si="161"/>
        <v>19.432013328579</v>
      </c>
      <c r="T566" s="28">
        <f t="shared" si="162"/>
        <v>19.8537009571353</v>
      </c>
      <c r="U566" s="29" t="b">
        <f t="shared" si="147"/>
        <v>0</v>
      </c>
      <c r="V566" s="28">
        <f t="shared" si="158"/>
        <v>78</v>
      </c>
      <c r="W566" s="29">
        <f t="shared" si="159"/>
        <v>0</v>
      </c>
      <c r="X566" s="29" t="b">
        <f t="shared" si="148"/>
        <v>0</v>
      </c>
      <c r="Y566" s="28">
        <f t="shared" si="160"/>
        <v>42.9</v>
      </c>
    </row>
    <row r="567" s="1" customFormat="1" spans="1:25">
      <c r="A567" s="14" t="s">
        <v>42</v>
      </c>
      <c r="B567" s="15" t="s">
        <v>606</v>
      </c>
      <c r="C567" s="16">
        <v>6</v>
      </c>
      <c r="D567" s="16">
        <v>8</v>
      </c>
      <c r="E567" s="16">
        <v>0.4</v>
      </c>
      <c r="F567" s="16">
        <v>72</v>
      </c>
      <c r="G567" s="16">
        <v>35</v>
      </c>
      <c r="H567" s="16">
        <v>11</v>
      </c>
      <c r="I567" s="22">
        <f t="shared" si="149"/>
        <v>2</v>
      </c>
      <c r="J567" s="22">
        <f t="shared" si="150"/>
        <v>4</v>
      </c>
      <c r="K567" s="22">
        <f t="shared" si="151"/>
        <v>4</v>
      </c>
      <c r="L567" s="22">
        <f t="shared" si="152"/>
        <v>23</v>
      </c>
      <c r="M567" s="22">
        <f t="shared" si="153"/>
        <v>35</v>
      </c>
      <c r="N567" s="22">
        <f t="shared" si="154"/>
        <v>16</v>
      </c>
      <c r="O567" s="22">
        <f t="shared" si="155"/>
        <v>35</v>
      </c>
      <c r="P567" s="23" t="str">
        <f t="shared" si="156"/>
        <v/>
      </c>
      <c r="Q567" s="23" t="str">
        <f t="shared" si="157"/>
        <v>一级,优</v>
      </c>
      <c r="R567" s="28">
        <f t="shared" si="146"/>
        <v>31.4285714285714</v>
      </c>
      <c r="S567" s="28">
        <f t="shared" si="161"/>
        <v>19.6916384552254</v>
      </c>
      <c r="T567" s="28">
        <f t="shared" si="162"/>
        <v>11.736932973346</v>
      </c>
      <c r="U567" s="29" t="b">
        <f t="shared" si="147"/>
        <v>0</v>
      </c>
      <c r="V567" s="28">
        <f t="shared" si="158"/>
        <v>71.6666666666667</v>
      </c>
      <c r="W567" s="29">
        <f t="shared" si="159"/>
        <v>0</v>
      </c>
      <c r="X567" s="29" t="b">
        <f t="shared" si="148"/>
        <v>0</v>
      </c>
      <c r="Y567" s="28">
        <f t="shared" si="160"/>
        <v>39.4166666666667</v>
      </c>
    </row>
    <row r="568" s="1" customFormat="1" spans="1:25">
      <c r="A568" s="14" t="s">
        <v>42</v>
      </c>
      <c r="B568" s="15" t="s">
        <v>607</v>
      </c>
      <c r="C568" s="16">
        <v>6</v>
      </c>
      <c r="D568" s="16">
        <v>9</v>
      </c>
      <c r="E568" s="16">
        <v>0.4</v>
      </c>
      <c r="F568" s="16">
        <v>77</v>
      </c>
      <c r="G568" s="16">
        <v>32</v>
      </c>
      <c r="H568" s="16">
        <v>11</v>
      </c>
      <c r="I568" s="22">
        <f t="shared" si="149"/>
        <v>2</v>
      </c>
      <c r="J568" s="22">
        <f t="shared" si="150"/>
        <v>5</v>
      </c>
      <c r="K568" s="22">
        <f t="shared" si="151"/>
        <v>4</v>
      </c>
      <c r="L568" s="22">
        <f t="shared" si="152"/>
        <v>25</v>
      </c>
      <c r="M568" s="22">
        <f t="shared" si="153"/>
        <v>32</v>
      </c>
      <c r="N568" s="22">
        <f t="shared" si="154"/>
        <v>16</v>
      </c>
      <c r="O568" s="22">
        <f t="shared" si="155"/>
        <v>32</v>
      </c>
      <c r="P568" s="23" t="str">
        <f t="shared" si="156"/>
        <v/>
      </c>
      <c r="Q568" s="23" t="str">
        <f t="shared" si="157"/>
        <v>一级,优</v>
      </c>
      <c r="R568" s="28">
        <f t="shared" si="146"/>
        <v>34.375</v>
      </c>
      <c r="S568" s="28">
        <f t="shared" si="161"/>
        <v>18.4217971853841</v>
      </c>
      <c r="T568" s="28">
        <f t="shared" si="162"/>
        <v>15.9532028146159</v>
      </c>
      <c r="U568" s="29" t="b">
        <f t="shared" si="147"/>
        <v>0</v>
      </c>
      <c r="V568" s="28">
        <f t="shared" si="158"/>
        <v>73.3333333333333</v>
      </c>
      <c r="W568" s="29">
        <f t="shared" si="159"/>
        <v>0</v>
      </c>
      <c r="X568" s="29" t="b">
        <f t="shared" si="148"/>
        <v>0</v>
      </c>
      <c r="Y568" s="28">
        <f t="shared" si="160"/>
        <v>40.3333333333333</v>
      </c>
    </row>
    <row r="569" s="1" customFormat="1" spans="1:25">
      <c r="A569" s="14" t="s">
        <v>42</v>
      </c>
      <c r="B569" s="15" t="s">
        <v>608</v>
      </c>
      <c r="C569" s="16">
        <v>6</v>
      </c>
      <c r="D569" s="16">
        <v>7</v>
      </c>
      <c r="E569" s="16">
        <v>0.4</v>
      </c>
      <c r="F569" s="16">
        <v>83</v>
      </c>
      <c r="G569" s="16">
        <v>40</v>
      </c>
      <c r="H569" s="16">
        <v>11</v>
      </c>
      <c r="I569" s="22">
        <f t="shared" si="149"/>
        <v>2</v>
      </c>
      <c r="J569" s="22">
        <f t="shared" si="150"/>
        <v>4</v>
      </c>
      <c r="K569" s="22">
        <f t="shared" si="151"/>
        <v>4</v>
      </c>
      <c r="L569" s="22">
        <f t="shared" si="152"/>
        <v>26</v>
      </c>
      <c r="M569" s="22">
        <f t="shared" si="153"/>
        <v>40</v>
      </c>
      <c r="N569" s="22">
        <f t="shared" si="154"/>
        <v>16</v>
      </c>
      <c r="O569" s="22">
        <f t="shared" si="155"/>
        <v>40</v>
      </c>
      <c r="P569" s="23" t="str">
        <f t="shared" si="156"/>
        <v/>
      </c>
      <c r="Q569" s="23" t="str">
        <f t="shared" si="157"/>
        <v>一级,优</v>
      </c>
      <c r="R569" s="28">
        <f t="shared" si="146"/>
        <v>27.5</v>
      </c>
      <c r="S569" s="28">
        <f t="shared" si="161"/>
        <v>17.6827769151139</v>
      </c>
      <c r="T569" s="28">
        <f t="shared" si="162"/>
        <v>9.81722308488613</v>
      </c>
      <c r="U569" s="29" t="b">
        <f t="shared" si="147"/>
        <v>0</v>
      </c>
      <c r="V569" s="28">
        <f t="shared" si="158"/>
        <v>71.6666666666667</v>
      </c>
      <c r="W569" s="29">
        <f t="shared" si="159"/>
        <v>0</v>
      </c>
      <c r="X569" s="29" t="b">
        <f t="shared" si="148"/>
        <v>0</v>
      </c>
      <c r="Y569" s="28">
        <f t="shared" si="160"/>
        <v>39.4166666666667</v>
      </c>
    </row>
    <row r="570" s="1" customFormat="1" spans="1:25">
      <c r="A570" s="14" t="s">
        <v>42</v>
      </c>
      <c r="B570" s="15" t="s">
        <v>609</v>
      </c>
      <c r="C570" s="16">
        <v>6</v>
      </c>
      <c r="D570" s="16">
        <v>7</v>
      </c>
      <c r="E570" s="16">
        <v>0.4</v>
      </c>
      <c r="F570" s="16">
        <v>91</v>
      </c>
      <c r="G570" s="16">
        <v>38</v>
      </c>
      <c r="H570" s="16">
        <v>11</v>
      </c>
      <c r="I570" s="22">
        <f t="shared" si="149"/>
        <v>2</v>
      </c>
      <c r="J570" s="22">
        <f t="shared" si="150"/>
        <v>4</v>
      </c>
      <c r="K570" s="22">
        <f t="shared" si="151"/>
        <v>4</v>
      </c>
      <c r="L570" s="22">
        <f t="shared" si="152"/>
        <v>29</v>
      </c>
      <c r="M570" s="22">
        <f t="shared" si="153"/>
        <v>38</v>
      </c>
      <c r="N570" s="22">
        <f t="shared" si="154"/>
        <v>16</v>
      </c>
      <c r="O570" s="22">
        <f t="shared" si="155"/>
        <v>38</v>
      </c>
      <c r="P570" s="23" t="str">
        <f t="shared" si="156"/>
        <v/>
      </c>
      <c r="Q570" s="23" t="str">
        <f t="shared" si="157"/>
        <v>一级,优</v>
      </c>
      <c r="R570" s="28">
        <f t="shared" si="146"/>
        <v>28.9473684210526</v>
      </c>
      <c r="S570" s="28">
        <f t="shared" si="161"/>
        <v>16.3286102484472</v>
      </c>
      <c r="T570" s="28">
        <f t="shared" si="162"/>
        <v>12.6187581726054</v>
      </c>
      <c r="U570" s="29" t="b">
        <f t="shared" si="147"/>
        <v>0</v>
      </c>
      <c r="V570" s="28">
        <f t="shared" si="158"/>
        <v>74.3333333333333</v>
      </c>
      <c r="W570" s="29">
        <f t="shared" si="159"/>
        <v>0</v>
      </c>
      <c r="X570" s="29" t="b">
        <f t="shared" si="148"/>
        <v>0</v>
      </c>
      <c r="Y570" s="28">
        <f t="shared" si="160"/>
        <v>40.8833333333333</v>
      </c>
    </row>
    <row r="571" s="1" customFormat="1" spans="1:25">
      <c r="A571" s="14" t="s">
        <v>42</v>
      </c>
      <c r="B571" s="15" t="s">
        <v>610</v>
      </c>
      <c r="C571" s="16">
        <v>6</v>
      </c>
      <c r="D571" s="16">
        <v>8</v>
      </c>
      <c r="E571" s="16">
        <v>0.4</v>
      </c>
      <c r="F571" s="16">
        <v>93</v>
      </c>
      <c r="G571" s="16">
        <v>40</v>
      </c>
      <c r="H571" s="16">
        <v>11</v>
      </c>
      <c r="I571" s="22">
        <f t="shared" si="149"/>
        <v>2</v>
      </c>
      <c r="J571" s="22">
        <f t="shared" si="150"/>
        <v>4</v>
      </c>
      <c r="K571" s="22">
        <f t="shared" si="151"/>
        <v>4</v>
      </c>
      <c r="L571" s="22">
        <f t="shared" si="152"/>
        <v>30</v>
      </c>
      <c r="M571" s="22">
        <f t="shared" si="153"/>
        <v>40</v>
      </c>
      <c r="N571" s="22">
        <f t="shared" si="154"/>
        <v>16</v>
      </c>
      <c r="O571" s="22">
        <f t="shared" si="155"/>
        <v>40</v>
      </c>
      <c r="P571" s="23" t="str">
        <f t="shared" si="156"/>
        <v/>
      </c>
      <c r="Q571" s="23" t="str">
        <f t="shared" si="157"/>
        <v>一级,优</v>
      </c>
      <c r="R571" s="28">
        <f t="shared" si="146"/>
        <v>27.5</v>
      </c>
      <c r="S571" s="28">
        <f t="shared" si="161"/>
        <v>15.8423402255639</v>
      </c>
      <c r="T571" s="28">
        <f t="shared" si="162"/>
        <v>11.6576597744361</v>
      </c>
      <c r="U571" s="29" t="b">
        <f t="shared" si="147"/>
        <v>0</v>
      </c>
      <c r="V571" s="28">
        <f t="shared" si="158"/>
        <v>71.6666666666667</v>
      </c>
      <c r="W571" s="29">
        <f t="shared" si="159"/>
        <v>0</v>
      </c>
      <c r="X571" s="29" t="b">
        <f t="shared" si="148"/>
        <v>0</v>
      </c>
      <c r="Y571" s="28">
        <f t="shared" si="160"/>
        <v>39.4166666666667</v>
      </c>
    </row>
    <row r="572" s="1" customFormat="1" spans="1:25">
      <c r="A572" s="14" t="s">
        <v>42</v>
      </c>
      <c r="B572" s="15" t="s">
        <v>611</v>
      </c>
      <c r="C572" s="16">
        <v>6</v>
      </c>
      <c r="D572" s="16">
        <v>8</v>
      </c>
      <c r="E572" s="16">
        <v>0.4</v>
      </c>
      <c r="F572" s="16">
        <v>92</v>
      </c>
      <c r="G572" s="16">
        <v>38</v>
      </c>
      <c r="H572" s="16">
        <v>11</v>
      </c>
      <c r="I572" s="22">
        <f t="shared" si="149"/>
        <v>2</v>
      </c>
      <c r="J572" s="22">
        <f t="shared" si="150"/>
        <v>4</v>
      </c>
      <c r="K572" s="22">
        <f t="shared" si="151"/>
        <v>4</v>
      </c>
      <c r="L572" s="22">
        <f t="shared" si="152"/>
        <v>29</v>
      </c>
      <c r="M572" s="22">
        <f t="shared" si="153"/>
        <v>38</v>
      </c>
      <c r="N572" s="22">
        <f t="shared" si="154"/>
        <v>16</v>
      </c>
      <c r="O572" s="22">
        <f t="shared" si="155"/>
        <v>38</v>
      </c>
      <c r="P572" s="23" t="str">
        <f t="shared" si="156"/>
        <v/>
      </c>
      <c r="Q572" s="23" t="str">
        <f t="shared" si="157"/>
        <v>一级,优</v>
      </c>
      <c r="R572" s="28">
        <f t="shared" si="146"/>
        <v>28.9473684210526</v>
      </c>
      <c r="S572" s="28">
        <f t="shared" si="161"/>
        <v>15.7530545112782</v>
      </c>
      <c r="T572" s="28">
        <f t="shared" si="162"/>
        <v>13.1943139097744</v>
      </c>
      <c r="U572" s="29" t="b">
        <f t="shared" si="147"/>
        <v>0</v>
      </c>
      <c r="V572" s="28">
        <f t="shared" si="158"/>
        <v>71</v>
      </c>
      <c r="W572" s="29">
        <f t="shared" si="159"/>
        <v>0</v>
      </c>
      <c r="X572" s="29" t="b">
        <f t="shared" si="148"/>
        <v>0</v>
      </c>
      <c r="Y572" s="28">
        <f t="shared" si="160"/>
        <v>39.05</v>
      </c>
    </row>
    <row r="573" s="1" customFormat="1" spans="1:25">
      <c r="A573" s="14" t="s">
        <v>42</v>
      </c>
      <c r="B573" s="15" t="s">
        <v>612</v>
      </c>
      <c r="C573" s="16">
        <v>7</v>
      </c>
      <c r="D573" s="16">
        <v>12</v>
      </c>
      <c r="E573" s="16">
        <v>0.4</v>
      </c>
      <c r="F573" s="16">
        <v>83</v>
      </c>
      <c r="G573" s="16">
        <v>41</v>
      </c>
      <c r="H573" s="16">
        <v>11</v>
      </c>
      <c r="I573" s="22">
        <f t="shared" si="149"/>
        <v>3</v>
      </c>
      <c r="J573" s="22">
        <f t="shared" si="150"/>
        <v>6</v>
      </c>
      <c r="K573" s="22">
        <f t="shared" si="151"/>
        <v>4</v>
      </c>
      <c r="L573" s="22">
        <f t="shared" si="152"/>
        <v>26</v>
      </c>
      <c r="M573" s="22">
        <f t="shared" si="153"/>
        <v>41</v>
      </c>
      <c r="N573" s="22">
        <f t="shared" si="154"/>
        <v>16</v>
      </c>
      <c r="O573" s="22">
        <f t="shared" si="155"/>
        <v>41</v>
      </c>
      <c r="P573" s="23" t="str">
        <f t="shared" si="156"/>
        <v/>
      </c>
      <c r="Q573" s="23" t="str">
        <f t="shared" si="157"/>
        <v>一级,优</v>
      </c>
      <c r="R573" s="28">
        <f t="shared" si="146"/>
        <v>26.8292682926829</v>
      </c>
      <c r="S573" s="28">
        <f t="shared" si="161"/>
        <v>14.8915256892231</v>
      </c>
      <c r="T573" s="28">
        <f t="shared" si="162"/>
        <v>11.9377426034599</v>
      </c>
      <c r="U573" s="29" t="b">
        <f t="shared" si="147"/>
        <v>0</v>
      </c>
      <c r="V573" s="28">
        <f t="shared" si="158"/>
        <v>74.3333333333333</v>
      </c>
      <c r="W573" s="29">
        <f t="shared" si="159"/>
        <v>0</v>
      </c>
      <c r="X573" s="29" t="b">
        <f t="shared" si="148"/>
        <v>0</v>
      </c>
      <c r="Y573" s="28">
        <f t="shared" si="160"/>
        <v>40.8833333333333</v>
      </c>
    </row>
    <row r="574" s="1" customFormat="1" spans="1:25">
      <c r="A574" s="14" t="s">
        <v>42</v>
      </c>
      <c r="B574" s="15" t="s">
        <v>613</v>
      </c>
      <c r="C574" s="16">
        <v>7</v>
      </c>
      <c r="D574" s="16">
        <v>14</v>
      </c>
      <c r="E574" s="16">
        <v>0.4</v>
      </c>
      <c r="F574" s="16">
        <v>75</v>
      </c>
      <c r="G574" s="16">
        <v>45</v>
      </c>
      <c r="H574" s="16">
        <v>12</v>
      </c>
      <c r="I574" s="22">
        <f t="shared" si="149"/>
        <v>3</v>
      </c>
      <c r="J574" s="22">
        <f t="shared" si="150"/>
        <v>7</v>
      </c>
      <c r="K574" s="22">
        <f t="shared" si="151"/>
        <v>4</v>
      </c>
      <c r="L574" s="22">
        <f t="shared" si="152"/>
        <v>24</v>
      </c>
      <c r="M574" s="22">
        <f t="shared" si="153"/>
        <v>45</v>
      </c>
      <c r="N574" s="22">
        <f t="shared" si="154"/>
        <v>18</v>
      </c>
      <c r="O574" s="22">
        <f t="shared" si="155"/>
        <v>45</v>
      </c>
      <c r="P574" s="23" t="str">
        <f t="shared" si="156"/>
        <v/>
      </c>
      <c r="Q574" s="23" t="str">
        <f t="shared" si="157"/>
        <v>一级,优</v>
      </c>
      <c r="R574" s="28">
        <f t="shared" si="146"/>
        <v>26.6666666666667</v>
      </c>
      <c r="S574" s="28">
        <f t="shared" si="161"/>
        <v>14.508250427899</v>
      </c>
      <c r="T574" s="28">
        <f t="shared" si="162"/>
        <v>12.1584162387677</v>
      </c>
      <c r="U574" s="29" t="b">
        <f t="shared" si="147"/>
        <v>0</v>
      </c>
      <c r="V574" s="28">
        <f t="shared" si="158"/>
        <v>76.3333333333333</v>
      </c>
      <c r="W574" s="29">
        <f t="shared" si="159"/>
        <v>0</v>
      </c>
      <c r="X574" s="29" t="b">
        <f t="shared" si="148"/>
        <v>0</v>
      </c>
      <c r="Y574" s="28">
        <f t="shared" si="160"/>
        <v>41.9833333333333</v>
      </c>
    </row>
    <row r="575" s="1" customFormat="1" spans="1:25">
      <c r="A575" s="14" t="s">
        <v>42</v>
      </c>
      <c r="B575" s="15" t="s">
        <v>614</v>
      </c>
      <c r="C575" s="16">
        <v>6</v>
      </c>
      <c r="D575" s="16">
        <v>18</v>
      </c>
      <c r="E575" s="16">
        <v>0.4</v>
      </c>
      <c r="F575" s="16">
        <v>65</v>
      </c>
      <c r="G575" s="16">
        <v>47</v>
      </c>
      <c r="H575" s="16">
        <v>14</v>
      </c>
      <c r="I575" s="22">
        <f t="shared" si="149"/>
        <v>2</v>
      </c>
      <c r="J575" s="22">
        <f t="shared" si="150"/>
        <v>9</v>
      </c>
      <c r="K575" s="22">
        <f t="shared" si="151"/>
        <v>4</v>
      </c>
      <c r="L575" s="22">
        <f t="shared" si="152"/>
        <v>21</v>
      </c>
      <c r="M575" s="22">
        <f t="shared" si="153"/>
        <v>47</v>
      </c>
      <c r="N575" s="22">
        <f t="shared" si="154"/>
        <v>20</v>
      </c>
      <c r="O575" s="22">
        <f t="shared" si="155"/>
        <v>47</v>
      </c>
      <c r="P575" s="23" t="str">
        <f t="shared" si="156"/>
        <v/>
      </c>
      <c r="Q575" s="23" t="str">
        <f t="shared" si="157"/>
        <v>一级,优</v>
      </c>
      <c r="R575" s="28">
        <f t="shared" si="146"/>
        <v>29.7872340425532</v>
      </c>
      <c r="S575" s="28">
        <f t="shared" si="161"/>
        <v>13.8658893167879</v>
      </c>
      <c r="T575" s="28">
        <f t="shared" si="162"/>
        <v>15.9213447257653</v>
      </c>
      <c r="U575" s="29" t="b">
        <f t="shared" si="147"/>
        <v>0</v>
      </c>
      <c r="V575" s="28">
        <f t="shared" si="158"/>
        <v>80.6666666666667</v>
      </c>
      <c r="W575" s="29">
        <f t="shared" si="159"/>
        <v>0</v>
      </c>
      <c r="X575" s="29" t="b">
        <f t="shared" si="148"/>
        <v>0</v>
      </c>
      <c r="Y575" s="28">
        <f t="shared" si="160"/>
        <v>44.3666666666667</v>
      </c>
    </row>
    <row r="576" s="1" customFormat="1" spans="1:25">
      <c r="A576" s="14" t="s">
        <v>42</v>
      </c>
      <c r="B576" s="15" t="s">
        <v>615</v>
      </c>
      <c r="C576" s="16">
        <v>7</v>
      </c>
      <c r="D576" s="16">
        <v>17</v>
      </c>
      <c r="E576" s="16">
        <v>0.4</v>
      </c>
      <c r="F576" s="16">
        <v>57</v>
      </c>
      <c r="G576" s="16">
        <v>37</v>
      </c>
      <c r="H576" s="16">
        <v>14</v>
      </c>
      <c r="I576" s="22">
        <f t="shared" si="149"/>
        <v>3</v>
      </c>
      <c r="J576" s="22">
        <f t="shared" si="150"/>
        <v>9</v>
      </c>
      <c r="K576" s="22">
        <f t="shared" si="151"/>
        <v>4</v>
      </c>
      <c r="L576" s="22">
        <f t="shared" si="152"/>
        <v>18</v>
      </c>
      <c r="M576" s="22">
        <f t="shared" si="153"/>
        <v>37</v>
      </c>
      <c r="N576" s="22">
        <f t="shared" si="154"/>
        <v>20</v>
      </c>
      <c r="O576" s="22">
        <f t="shared" si="155"/>
        <v>37</v>
      </c>
      <c r="P576" s="23" t="str">
        <f t="shared" si="156"/>
        <v/>
      </c>
      <c r="Q576" s="23" t="str">
        <f t="shared" si="157"/>
        <v>一级,优</v>
      </c>
      <c r="R576" s="28">
        <f t="shared" si="146"/>
        <v>37.8378378378378</v>
      </c>
      <c r="S576" s="28">
        <f t="shared" si="161"/>
        <v>14.0564921536673</v>
      </c>
      <c r="T576" s="28">
        <f t="shared" si="162"/>
        <v>23.7813456841705</v>
      </c>
      <c r="U576" s="29" t="b">
        <f t="shared" si="147"/>
        <v>0</v>
      </c>
      <c r="V576" s="28">
        <f t="shared" si="158"/>
        <v>83</v>
      </c>
      <c r="W576" s="29">
        <f t="shared" si="159"/>
        <v>0</v>
      </c>
      <c r="X576" s="29" t="b">
        <f t="shared" si="148"/>
        <v>0</v>
      </c>
      <c r="Y576" s="28">
        <f t="shared" si="160"/>
        <v>45.65</v>
      </c>
    </row>
    <row r="577" s="1" customFormat="1" spans="1:25">
      <c r="A577" s="14" t="s">
        <v>42</v>
      </c>
      <c r="B577" s="15" t="s">
        <v>616</v>
      </c>
      <c r="C577" s="16">
        <v>6</v>
      </c>
      <c r="D577" s="16">
        <v>11</v>
      </c>
      <c r="E577" s="16">
        <v>0.4</v>
      </c>
      <c r="F577" s="16">
        <v>59</v>
      </c>
      <c r="G577" s="16">
        <v>24</v>
      </c>
      <c r="H577" s="16">
        <v>13</v>
      </c>
      <c r="I577" s="22">
        <f t="shared" si="149"/>
        <v>2</v>
      </c>
      <c r="J577" s="22">
        <f t="shared" si="150"/>
        <v>6</v>
      </c>
      <c r="K577" s="22">
        <f t="shared" si="151"/>
        <v>4</v>
      </c>
      <c r="L577" s="22">
        <f t="shared" si="152"/>
        <v>19</v>
      </c>
      <c r="M577" s="22">
        <f t="shared" si="153"/>
        <v>24</v>
      </c>
      <c r="N577" s="22">
        <f t="shared" si="154"/>
        <v>19</v>
      </c>
      <c r="O577" s="22">
        <f t="shared" si="155"/>
        <v>24</v>
      </c>
      <c r="P577" s="23" t="str">
        <f t="shared" si="156"/>
        <v/>
      </c>
      <c r="Q577" s="23" t="str">
        <f t="shared" si="157"/>
        <v>一级,优</v>
      </c>
      <c r="R577" s="28">
        <f t="shared" si="146"/>
        <v>54.1666666666667</v>
      </c>
      <c r="S577" s="28">
        <f t="shared" si="161"/>
        <v>14.7973646050661</v>
      </c>
      <c r="T577" s="28">
        <f t="shared" si="162"/>
        <v>39.3693020616006</v>
      </c>
      <c r="U577" s="29" t="b">
        <f t="shared" si="147"/>
        <v>0</v>
      </c>
      <c r="V577" s="28">
        <f t="shared" si="158"/>
        <v>82.6666666666667</v>
      </c>
      <c r="W577" s="29">
        <f t="shared" si="159"/>
        <v>0</v>
      </c>
      <c r="X577" s="29" t="b">
        <f t="shared" si="148"/>
        <v>0</v>
      </c>
      <c r="Y577" s="28">
        <f t="shared" si="160"/>
        <v>45.4666666666667</v>
      </c>
    </row>
    <row r="578" s="1" customFormat="1" spans="1:25">
      <c r="A578" s="14" t="s">
        <v>42</v>
      </c>
      <c r="B578" s="15" t="s">
        <v>617</v>
      </c>
      <c r="C578" s="16">
        <v>6</v>
      </c>
      <c r="D578" s="16">
        <v>12</v>
      </c>
      <c r="E578" s="16">
        <v>0.4</v>
      </c>
      <c r="F578" s="16">
        <v>57</v>
      </c>
      <c r="G578" s="16">
        <v>28</v>
      </c>
      <c r="H578" s="16">
        <v>12</v>
      </c>
      <c r="I578" s="22">
        <f t="shared" si="149"/>
        <v>2</v>
      </c>
      <c r="J578" s="22">
        <f t="shared" si="150"/>
        <v>6</v>
      </c>
      <c r="K578" s="22">
        <f t="shared" si="151"/>
        <v>4</v>
      </c>
      <c r="L578" s="22">
        <f t="shared" si="152"/>
        <v>18</v>
      </c>
      <c r="M578" s="22">
        <f t="shared" si="153"/>
        <v>28</v>
      </c>
      <c r="N578" s="22">
        <f t="shared" si="154"/>
        <v>18</v>
      </c>
      <c r="O578" s="22">
        <f t="shared" si="155"/>
        <v>28</v>
      </c>
      <c r="P578" s="23" t="str">
        <f t="shared" si="156"/>
        <v/>
      </c>
      <c r="Q578" s="23" t="str">
        <f t="shared" si="157"/>
        <v>一级,优</v>
      </c>
      <c r="R578" s="28">
        <f t="shared" si="146"/>
        <v>42.8571428571429</v>
      </c>
      <c r="S578" s="28">
        <f t="shared" si="161"/>
        <v>17.0195868272883</v>
      </c>
      <c r="T578" s="28">
        <f t="shared" si="162"/>
        <v>25.8375560298545</v>
      </c>
      <c r="U578" s="29" t="b">
        <f t="shared" si="147"/>
        <v>0</v>
      </c>
      <c r="V578" s="28">
        <f t="shared" si="158"/>
        <v>77.3333333333333</v>
      </c>
      <c r="W578" s="29">
        <f t="shared" si="159"/>
        <v>0</v>
      </c>
      <c r="X578" s="29" t="b">
        <f t="shared" si="148"/>
        <v>0</v>
      </c>
      <c r="Y578" s="28">
        <f t="shared" si="160"/>
        <v>42.5333333333333</v>
      </c>
    </row>
    <row r="579" s="1" customFormat="1" spans="1:25">
      <c r="A579" s="14" t="s">
        <v>42</v>
      </c>
      <c r="B579" s="15" t="s">
        <v>618</v>
      </c>
      <c r="C579" s="16">
        <v>6</v>
      </c>
      <c r="D579" s="16">
        <v>15</v>
      </c>
      <c r="E579" s="16">
        <v>0.4</v>
      </c>
      <c r="F579" s="16">
        <v>52</v>
      </c>
      <c r="G579" s="16">
        <v>26</v>
      </c>
      <c r="H579" s="16">
        <v>13</v>
      </c>
      <c r="I579" s="22">
        <f t="shared" si="149"/>
        <v>2</v>
      </c>
      <c r="J579" s="22">
        <f t="shared" si="150"/>
        <v>8</v>
      </c>
      <c r="K579" s="22">
        <f t="shared" si="151"/>
        <v>4</v>
      </c>
      <c r="L579" s="22">
        <f t="shared" si="152"/>
        <v>17</v>
      </c>
      <c r="M579" s="22">
        <f t="shared" si="153"/>
        <v>26</v>
      </c>
      <c r="N579" s="22">
        <f t="shared" si="154"/>
        <v>19</v>
      </c>
      <c r="O579" s="22">
        <f t="shared" si="155"/>
        <v>26</v>
      </c>
      <c r="P579" s="23" t="str">
        <f t="shared" si="156"/>
        <v/>
      </c>
      <c r="Q579" s="23" t="str">
        <f t="shared" si="157"/>
        <v>一级,优</v>
      </c>
      <c r="R579" s="28">
        <f t="shared" si="146"/>
        <v>50</v>
      </c>
      <c r="S579" s="28">
        <f t="shared" si="161"/>
        <v>18.1787346969625</v>
      </c>
      <c r="T579" s="28">
        <f t="shared" si="162"/>
        <v>31.8212653030375</v>
      </c>
      <c r="U579" s="29" t="b">
        <f t="shared" si="147"/>
        <v>0</v>
      </c>
      <c r="V579" s="28">
        <f t="shared" si="158"/>
        <v>74</v>
      </c>
      <c r="W579" s="29">
        <f t="shared" si="159"/>
        <v>0</v>
      </c>
      <c r="X579" s="29" t="b">
        <f t="shared" si="148"/>
        <v>0</v>
      </c>
      <c r="Y579" s="28">
        <f t="shared" si="160"/>
        <v>40.7</v>
      </c>
    </row>
    <row r="580" s="1" customFormat="1" spans="1:25">
      <c r="A580" s="14" t="s">
        <v>42</v>
      </c>
      <c r="B580" s="15" t="s">
        <v>619</v>
      </c>
      <c r="C580" s="16">
        <v>6</v>
      </c>
      <c r="D580" s="16">
        <v>16</v>
      </c>
      <c r="E580" s="16">
        <v>0.4</v>
      </c>
      <c r="F580" s="16">
        <v>51</v>
      </c>
      <c r="G580" s="16">
        <v>20</v>
      </c>
      <c r="H580" s="16">
        <v>11</v>
      </c>
      <c r="I580" s="22">
        <f t="shared" si="149"/>
        <v>2</v>
      </c>
      <c r="J580" s="22">
        <f t="shared" si="150"/>
        <v>8</v>
      </c>
      <c r="K580" s="22">
        <f t="shared" si="151"/>
        <v>4</v>
      </c>
      <c r="L580" s="22">
        <f t="shared" si="152"/>
        <v>16</v>
      </c>
      <c r="M580" s="22">
        <f t="shared" si="153"/>
        <v>20</v>
      </c>
      <c r="N580" s="22">
        <f t="shared" si="154"/>
        <v>16</v>
      </c>
      <c r="O580" s="22">
        <f t="shared" si="155"/>
        <v>20</v>
      </c>
      <c r="P580" s="23" t="str">
        <f t="shared" si="156"/>
        <v/>
      </c>
      <c r="Q580" s="23" t="str">
        <f t="shared" si="157"/>
        <v>一级,优</v>
      </c>
      <c r="R580" s="28">
        <f t="shared" ref="R580:R604" si="163">H580/G580*100</f>
        <v>55</v>
      </c>
      <c r="S580" s="28">
        <f t="shared" si="161"/>
        <v>20.1096290059056</v>
      </c>
      <c r="T580" s="28">
        <f t="shared" si="162"/>
        <v>34.8903709940944</v>
      </c>
      <c r="U580" s="29" t="b">
        <f t="shared" ref="U580:U604" si="164">IF(G580&gt;150,"PM10")</f>
        <v>0</v>
      </c>
      <c r="V580" s="28">
        <f t="shared" si="158"/>
        <v>69</v>
      </c>
      <c r="W580" s="29">
        <f t="shared" si="159"/>
        <v>0</v>
      </c>
      <c r="X580" s="29" t="b">
        <f t="shared" ref="X580:X604" si="165">IF(G580&gt;150,"PM10")</f>
        <v>0</v>
      </c>
      <c r="Y580" s="28">
        <f t="shared" si="160"/>
        <v>37.95</v>
      </c>
    </row>
    <row r="581" s="1" customFormat="1" spans="1:25">
      <c r="A581" s="14" t="s">
        <v>42</v>
      </c>
      <c r="B581" s="15" t="s">
        <v>620</v>
      </c>
      <c r="C581" s="16">
        <v>5</v>
      </c>
      <c r="D581" s="16">
        <v>16</v>
      </c>
      <c r="E581" s="16">
        <v>0.4</v>
      </c>
      <c r="F581" s="16">
        <v>45</v>
      </c>
      <c r="G581" s="16">
        <v>15</v>
      </c>
      <c r="H581" s="16">
        <v>12</v>
      </c>
      <c r="I581" s="22">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22">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8</v>
      </c>
      <c r="K581" s="22">
        <f t="shared" ref="K581:K604" si="168">ROUNDUP(IF(COUNT(E581)=1,IF(E581&gt;150,500,IF(E581&gt;=120,(E581-120)*(500-400)/(150-120)+400,IF(E581&gt;=90,(E581-90)*(400-300)/(120-90)+300,IF(E581&gt;=60,(E581-60)*(300-200)/(90-60)+200,IF(E581&gt;=35,(E581-35)*(200-150)/(60-35)+150,IF(E581&gt;=10,(E581-10)*(150-100)/(35-10)+100,IF(E581&gt;=5,(E581-5)*(100-50)/(10-5)+50,IF(E581&gt;=0,(E581-0)*(50-0)/(5-0)+0,"无效值"))))))))),0)</f>
        <v>4</v>
      </c>
      <c r="L581" s="22">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15</v>
      </c>
      <c r="M581" s="22">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15</v>
      </c>
      <c r="N581" s="22">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18</v>
      </c>
      <c r="O581" s="22">
        <f t="shared" ref="O581:O604" si="172">IF(MAX(I581:N581)&lt;=100,IF(COUNTIF(C581:N581,"&gt;0")=12,MAX(I581:N581),""),MAX(I581:N581))</f>
        <v>18</v>
      </c>
      <c r="P581" s="23" t="str">
        <f t="shared" ref="P581:P604" si="173">IF(O581&lt;=50,"",IF(O581=I581,"SO2",IF(O581=J581,"NO2",IF(O581=K581,"CO",IF(O581=L581,"O3",IF(O581=M581,"PM10",IF(O581=N581,"PM2.5",)))))))</f>
        <v/>
      </c>
      <c r="Q581" s="23" t="str">
        <f t="shared" ref="Q581:Q604" si="174">IF(COUNT(O581)=1,IF(O581&lt;=50,"一级,优",IF(O581&lt;=100,"二级，良",IF(O581&lt;=150,"三级，轻度污染",IF(O581&lt;=200,"四级，中度污染",IF(O581&lt;=300,"五级，重度污染",IF(O581&gt;300,"六级，严重污染")))))))</f>
        <v>一级,优</v>
      </c>
      <c r="R581" s="28">
        <f t="shared" si="163"/>
        <v>80</v>
      </c>
      <c r="S581" s="28">
        <f t="shared" si="161"/>
        <v>22.4707401170167</v>
      </c>
      <c r="T581" s="28">
        <f t="shared" si="162"/>
        <v>57.5292598829833</v>
      </c>
      <c r="U581" s="29" t="b">
        <f t="shared" si="164"/>
        <v>0</v>
      </c>
      <c r="V581" s="28">
        <f t="shared" si="158"/>
        <v>60.6666666666667</v>
      </c>
      <c r="W581" s="29">
        <f t="shared" si="159"/>
        <v>0</v>
      </c>
      <c r="X581" s="29" t="b">
        <f t="shared" si="165"/>
        <v>0</v>
      </c>
      <c r="Y581" s="28">
        <f t="shared" si="160"/>
        <v>33.3666666666667</v>
      </c>
    </row>
    <row r="582" s="1" customFormat="1" spans="1:25">
      <c r="A582" s="14" t="s">
        <v>42</v>
      </c>
      <c r="B582" s="15" t="s">
        <v>621</v>
      </c>
      <c r="C582" s="16">
        <v>5</v>
      </c>
      <c r="D582" s="16">
        <v>18</v>
      </c>
      <c r="E582" s="16">
        <v>0.4</v>
      </c>
      <c r="F582" s="16">
        <v>43</v>
      </c>
      <c r="G582" s="16">
        <v>20</v>
      </c>
      <c r="H582" s="16">
        <v>13</v>
      </c>
      <c r="I582" s="22">
        <f t="shared" si="166"/>
        <v>2</v>
      </c>
      <c r="J582" s="22">
        <f t="shared" si="167"/>
        <v>9</v>
      </c>
      <c r="K582" s="22">
        <f t="shared" si="168"/>
        <v>4</v>
      </c>
      <c r="L582" s="22">
        <f t="shared" si="169"/>
        <v>14</v>
      </c>
      <c r="M582" s="22">
        <f t="shared" si="170"/>
        <v>20</v>
      </c>
      <c r="N582" s="22">
        <f t="shared" si="171"/>
        <v>19</v>
      </c>
      <c r="O582" s="22">
        <f t="shared" si="172"/>
        <v>20</v>
      </c>
      <c r="P582" s="23" t="str">
        <f t="shared" si="173"/>
        <v/>
      </c>
      <c r="Q582" s="23" t="str">
        <f t="shared" si="174"/>
        <v>一级,优</v>
      </c>
      <c r="R582" s="28">
        <f t="shared" si="163"/>
        <v>65</v>
      </c>
      <c r="S582" s="28">
        <f t="shared" si="161"/>
        <v>26.6551372801373</v>
      </c>
      <c r="T582" s="28">
        <f t="shared" si="162"/>
        <v>38.3448627198627</v>
      </c>
      <c r="U582" s="29" t="b">
        <f t="shared" si="164"/>
        <v>0</v>
      </c>
      <c r="V582" s="28">
        <f t="shared" si="158"/>
        <v>50</v>
      </c>
      <c r="W582" s="29">
        <f t="shared" si="159"/>
        <v>0</v>
      </c>
      <c r="X582" s="29" t="b">
        <f t="shared" si="165"/>
        <v>0</v>
      </c>
      <c r="Y582" s="28">
        <f t="shared" si="160"/>
        <v>27.5</v>
      </c>
    </row>
    <row r="583" s="1" customFormat="1" spans="1:25">
      <c r="A583" s="14" t="s">
        <v>42</v>
      </c>
      <c r="B583" s="15" t="s">
        <v>622</v>
      </c>
      <c r="C583" s="16">
        <v>6</v>
      </c>
      <c r="D583" s="16">
        <v>10</v>
      </c>
      <c r="E583" s="16">
        <v>0.4</v>
      </c>
      <c r="F583" s="16">
        <v>64</v>
      </c>
      <c r="G583" s="16">
        <v>28</v>
      </c>
      <c r="H583" s="16">
        <v>14</v>
      </c>
      <c r="I583" s="22">
        <f t="shared" si="166"/>
        <v>2</v>
      </c>
      <c r="J583" s="22">
        <f t="shared" si="167"/>
        <v>5</v>
      </c>
      <c r="K583" s="22">
        <f t="shared" si="168"/>
        <v>4</v>
      </c>
      <c r="L583" s="22">
        <f t="shared" si="169"/>
        <v>20</v>
      </c>
      <c r="M583" s="22">
        <f t="shared" si="170"/>
        <v>28</v>
      </c>
      <c r="N583" s="22">
        <f t="shared" si="171"/>
        <v>20</v>
      </c>
      <c r="O583" s="22">
        <f t="shared" si="172"/>
        <v>28</v>
      </c>
      <c r="P583" s="23" t="str">
        <f t="shared" si="173"/>
        <v/>
      </c>
      <c r="Q583" s="23" t="str">
        <f t="shared" si="174"/>
        <v>一级,优</v>
      </c>
      <c r="R583" s="28">
        <f t="shared" si="163"/>
        <v>50</v>
      </c>
      <c r="S583" s="28">
        <f t="shared" si="161"/>
        <v>28.9186507936508</v>
      </c>
      <c r="T583" s="28">
        <f t="shared" si="162"/>
        <v>21.0813492063492</v>
      </c>
      <c r="U583" s="29" t="b">
        <f t="shared" si="164"/>
        <v>0</v>
      </c>
      <c r="V583" s="28">
        <f t="shared" si="158"/>
        <v>44.3333333333333</v>
      </c>
      <c r="W583" s="29">
        <f t="shared" si="159"/>
        <v>0</v>
      </c>
      <c r="X583" s="29" t="b">
        <f t="shared" si="165"/>
        <v>0</v>
      </c>
      <c r="Y583" s="28">
        <f t="shared" si="160"/>
        <v>24.3833333333333</v>
      </c>
    </row>
    <row r="584" s="1" customFormat="1" spans="1:25">
      <c r="A584" s="14" t="s">
        <v>42</v>
      </c>
      <c r="B584" s="15" t="s">
        <v>623</v>
      </c>
      <c r="C584" s="16">
        <v>6</v>
      </c>
      <c r="D584" s="16">
        <v>9</v>
      </c>
      <c r="E584" s="16">
        <v>0.4</v>
      </c>
      <c r="F584" s="16">
        <v>83</v>
      </c>
      <c r="G584" s="16">
        <v>75</v>
      </c>
      <c r="H584" s="16">
        <v>16</v>
      </c>
      <c r="I584" s="22">
        <f t="shared" si="166"/>
        <v>2</v>
      </c>
      <c r="J584" s="22">
        <f t="shared" si="167"/>
        <v>5</v>
      </c>
      <c r="K584" s="22">
        <f t="shared" si="168"/>
        <v>4</v>
      </c>
      <c r="L584" s="22">
        <f t="shared" si="169"/>
        <v>26</v>
      </c>
      <c r="M584" s="22">
        <f t="shared" si="170"/>
        <v>63</v>
      </c>
      <c r="N584" s="22">
        <f t="shared" si="171"/>
        <v>23</v>
      </c>
      <c r="O584" s="22">
        <f t="shared" si="172"/>
        <v>63</v>
      </c>
      <c r="P584" s="23" t="str">
        <f t="shared" si="173"/>
        <v>PM10</v>
      </c>
      <c r="Q584" s="23" t="str">
        <f t="shared" si="174"/>
        <v>二级，良</v>
      </c>
      <c r="R584" s="28">
        <f t="shared" si="163"/>
        <v>21.3333333333333</v>
      </c>
      <c r="S584" s="28">
        <f t="shared" si="161"/>
        <v>28.5714285714286</v>
      </c>
      <c r="T584" s="28">
        <f t="shared" si="162"/>
        <v>-7.23809523809524</v>
      </c>
      <c r="U584" s="29" t="b">
        <f t="shared" si="164"/>
        <v>0</v>
      </c>
      <c r="V584" s="28">
        <f t="shared" si="158"/>
        <v>45.6666666666667</v>
      </c>
      <c r="W584" s="29">
        <f t="shared" si="159"/>
        <v>1</v>
      </c>
      <c r="X584" s="29" t="b">
        <f t="shared" si="165"/>
        <v>0</v>
      </c>
      <c r="Y584" s="28">
        <f t="shared" si="160"/>
        <v>25.1166666666667</v>
      </c>
    </row>
    <row r="585" s="1" customFormat="1" spans="1:25">
      <c r="A585" s="14" t="s">
        <v>42</v>
      </c>
      <c r="B585" s="15" t="s">
        <v>624</v>
      </c>
      <c r="C585" s="16">
        <v>6</v>
      </c>
      <c r="D585" s="16">
        <v>11</v>
      </c>
      <c r="E585" s="16">
        <v>0.4</v>
      </c>
      <c r="F585" s="16">
        <v>78</v>
      </c>
      <c r="G585" s="16">
        <v>90</v>
      </c>
      <c r="H585" s="16">
        <v>19</v>
      </c>
      <c r="I585" s="22">
        <f t="shared" si="166"/>
        <v>2</v>
      </c>
      <c r="J585" s="22">
        <f t="shared" si="167"/>
        <v>6</v>
      </c>
      <c r="K585" s="22">
        <f t="shared" si="168"/>
        <v>4</v>
      </c>
      <c r="L585" s="22">
        <f t="shared" si="169"/>
        <v>25</v>
      </c>
      <c r="M585" s="22">
        <f t="shared" si="170"/>
        <v>70</v>
      </c>
      <c r="N585" s="22">
        <f t="shared" si="171"/>
        <v>28</v>
      </c>
      <c r="O585" s="22">
        <f t="shared" si="172"/>
        <v>70</v>
      </c>
      <c r="P585" s="23" t="str">
        <f t="shared" si="173"/>
        <v>PM10</v>
      </c>
      <c r="Q585" s="23" t="str">
        <f t="shared" si="174"/>
        <v>二级，良</v>
      </c>
      <c r="R585" s="28">
        <f t="shared" si="163"/>
        <v>21.1111111111111</v>
      </c>
      <c r="S585" s="28">
        <f t="shared" si="161"/>
        <v>26.7777777777778</v>
      </c>
      <c r="T585" s="28">
        <f t="shared" si="162"/>
        <v>-5.66666666666666</v>
      </c>
      <c r="U585" s="29" t="b">
        <f t="shared" si="164"/>
        <v>0</v>
      </c>
      <c r="V585" s="28">
        <f t="shared" si="158"/>
        <v>61.3333333333333</v>
      </c>
      <c r="W585" s="29">
        <f t="shared" si="159"/>
        <v>1</v>
      </c>
      <c r="X585" s="29" t="b">
        <f t="shared" si="165"/>
        <v>0</v>
      </c>
      <c r="Y585" s="28">
        <f t="shared" si="160"/>
        <v>33.7333333333333</v>
      </c>
    </row>
    <row r="586" s="1" customFormat="1" spans="1:25">
      <c r="A586" s="14" t="s">
        <v>42</v>
      </c>
      <c r="B586" s="15" t="s">
        <v>625</v>
      </c>
      <c r="C586" s="16">
        <v>6</v>
      </c>
      <c r="D586" s="16">
        <v>11</v>
      </c>
      <c r="E586" s="16">
        <v>0.4</v>
      </c>
      <c r="F586" s="16">
        <v>76</v>
      </c>
      <c r="G586" s="16">
        <v>96</v>
      </c>
      <c r="H586" s="16">
        <v>21</v>
      </c>
      <c r="I586" s="22">
        <f t="shared" si="166"/>
        <v>2</v>
      </c>
      <c r="J586" s="22">
        <f t="shared" si="167"/>
        <v>6</v>
      </c>
      <c r="K586" s="22">
        <f t="shared" si="168"/>
        <v>4</v>
      </c>
      <c r="L586" s="22">
        <f t="shared" si="169"/>
        <v>24</v>
      </c>
      <c r="M586" s="22">
        <f t="shared" si="170"/>
        <v>73</v>
      </c>
      <c r="N586" s="22">
        <f t="shared" si="171"/>
        <v>30</v>
      </c>
      <c r="O586" s="22">
        <f t="shared" si="172"/>
        <v>73</v>
      </c>
      <c r="P586" s="23" t="str">
        <f t="shared" si="173"/>
        <v>PM10</v>
      </c>
      <c r="Q586" s="23" t="str">
        <f t="shared" si="174"/>
        <v>二级，良</v>
      </c>
      <c r="R586" s="28">
        <f t="shared" si="163"/>
        <v>21.875</v>
      </c>
      <c r="S586" s="28">
        <f t="shared" si="161"/>
        <v>24.3703703703704</v>
      </c>
      <c r="T586" s="28">
        <f t="shared" si="162"/>
        <v>-2.49537037037037</v>
      </c>
      <c r="U586" s="29" t="b">
        <f t="shared" si="164"/>
        <v>0</v>
      </c>
      <c r="V586" s="28">
        <f t="shared" ref="V586:V604" si="175">AVERAGE(G580:G585)*2</f>
        <v>82.6666666666667</v>
      </c>
      <c r="W586" s="29">
        <f t="shared" ref="W586:W604" si="176">IF(V586="","",IF(G586&gt;=V586,1,0))</f>
        <v>1</v>
      </c>
      <c r="X586" s="29" t="b">
        <f t="shared" si="165"/>
        <v>0</v>
      </c>
      <c r="Y586" s="28">
        <f t="shared" ref="Y586:Y604" si="177">AVERAGE(G580:G585)*10%+AVERAGE(G580:G585)</f>
        <v>45.4666666666667</v>
      </c>
    </row>
    <row r="587" s="1" customFormat="1" spans="1:25">
      <c r="A587" s="14" t="s">
        <v>42</v>
      </c>
      <c r="B587" s="15" t="s">
        <v>626</v>
      </c>
      <c r="C587" s="16">
        <v>6</v>
      </c>
      <c r="D587" s="16">
        <v>11</v>
      </c>
      <c r="E587" s="16">
        <v>0.4</v>
      </c>
      <c r="F587" s="16">
        <v>75</v>
      </c>
      <c r="G587" s="16">
        <v>74</v>
      </c>
      <c r="H587" s="16">
        <v>18</v>
      </c>
      <c r="I587" s="22">
        <f t="shared" si="166"/>
        <v>2</v>
      </c>
      <c r="J587" s="22">
        <f t="shared" si="167"/>
        <v>6</v>
      </c>
      <c r="K587" s="22">
        <f t="shared" si="168"/>
        <v>4</v>
      </c>
      <c r="L587" s="22">
        <f t="shared" si="169"/>
        <v>24</v>
      </c>
      <c r="M587" s="22">
        <f t="shared" si="170"/>
        <v>62</v>
      </c>
      <c r="N587" s="22">
        <f t="shared" si="171"/>
        <v>26</v>
      </c>
      <c r="O587" s="22">
        <f t="shared" si="172"/>
        <v>62</v>
      </c>
      <c r="P587" s="23" t="str">
        <f t="shared" si="173"/>
        <v>PM10</v>
      </c>
      <c r="Q587" s="23" t="str">
        <f t="shared" si="174"/>
        <v>二级，良</v>
      </c>
      <c r="R587" s="28">
        <f t="shared" si="163"/>
        <v>24.3243243243243</v>
      </c>
      <c r="S587" s="28">
        <f t="shared" ref="S587:S604" si="178">AVERAGE(R581:R586)*0.5</f>
        <v>21.6099537037037</v>
      </c>
      <c r="T587" s="28">
        <f t="shared" ref="T587:T604" si="179">R587-S587</f>
        <v>2.71437062062062</v>
      </c>
      <c r="U587" s="29" t="b">
        <f t="shared" si="164"/>
        <v>0</v>
      </c>
      <c r="V587" s="28">
        <f t="shared" si="175"/>
        <v>108</v>
      </c>
      <c r="W587" s="29">
        <f t="shared" si="176"/>
        <v>0</v>
      </c>
      <c r="X587" s="29" t="b">
        <f t="shared" si="165"/>
        <v>0</v>
      </c>
      <c r="Y587" s="28">
        <f t="shared" si="177"/>
        <v>59.4</v>
      </c>
    </row>
    <row r="588" s="1" customFormat="1" spans="1:25">
      <c r="A588" s="14" t="s">
        <v>42</v>
      </c>
      <c r="B588" s="15" t="s">
        <v>627</v>
      </c>
      <c r="C588" s="16">
        <v>6</v>
      </c>
      <c r="D588" s="16">
        <v>13</v>
      </c>
      <c r="E588" s="16">
        <v>0.3</v>
      </c>
      <c r="F588" s="16">
        <v>74</v>
      </c>
      <c r="G588" s="16">
        <v>58</v>
      </c>
      <c r="H588" s="16">
        <v>14</v>
      </c>
      <c r="I588" s="22">
        <f t="shared" si="166"/>
        <v>2</v>
      </c>
      <c r="J588" s="22">
        <f t="shared" si="167"/>
        <v>7</v>
      </c>
      <c r="K588" s="22">
        <f t="shared" si="168"/>
        <v>3</v>
      </c>
      <c r="L588" s="22">
        <f t="shared" si="169"/>
        <v>24</v>
      </c>
      <c r="M588" s="22">
        <f t="shared" si="170"/>
        <v>54</v>
      </c>
      <c r="N588" s="22">
        <f t="shared" si="171"/>
        <v>20</v>
      </c>
      <c r="O588" s="22">
        <f t="shared" si="172"/>
        <v>54</v>
      </c>
      <c r="P588" s="23" t="str">
        <f t="shared" si="173"/>
        <v>PM10</v>
      </c>
      <c r="Q588" s="23" t="str">
        <f t="shared" si="174"/>
        <v>二级，良</v>
      </c>
      <c r="R588" s="28">
        <f t="shared" si="163"/>
        <v>24.1379310344828</v>
      </c>
      <c r="S588" s="28">
        <f t="shared" si="178"/>
        <v>16.9703140640641</v>
      </c>
      <c r="T588" s="28">
        <f t="shared" si="179"/>
        <v>7.16761697041869</v>
      </c>
      <c r="U588" s="29" t="b">
        <f t="shared" si="164"/>
        <v>0</v>
      </c>
      <c r="V588" s="28">
        <f t="shared" si="175"/>
        <v>127.666666666667</v>
      </c>
      <c r="W588" s="29">
        <f t="shared" si="176"/>
        <v>0</v>
      </c>
      <c r="X588" s="29" t="b">
        <f t="shared" si="165"/>
        <v>0</v>
      </c>
      <c r="Y588" s="28">
        <f t="shared" si="177"/>
        <v>70.2166666666667</v>
      </c>
    </row>
    <row r="589" s="1" customFormat="1" spans="1:25">
      <c r="A589" s="14" t="s">
        <v>42</v>
      </c>
      <c r="B589" s="15" t="s">
        <v>628</v>
      </c>
      <c r="C589" s="16">
        <v>6</v>
      </c>
      <c r="D589" s="16">
        <v>16</v>
      </c>
      <c r="E589" s="16">
        <v>0.3</v>
      </c>
      <c r="F589" s="16">
        <v>72</v>
      </c>
      <c r="G589" s="16">
        <v>57</v>
      </c>
      <c r="H589" s="16">
        <v>12</v>
      </c>
      <c r="I589" s="22">
        <f t="shared" si="166"/>
        <v>2</v>
      </c>
      <c r="J589" s="22">
        <f t="shared" si="167"/>
        <v>8</v>
      </c>
      <c r="K589" s="22">
        <f t="shared" si="168"/>
        <v>3</v>
      </c>
      <c r="L589" s="22">
        <f t="shared" si="169"/>
        <v>23</v>
      </c>
      <c r="M589" s="22">
        <f t="shared" si="170"/>
        <v>54</v>
      </c>
      <c r="N589" s="22">
        <f t="shared" si="171"/>
        <v>18</v>
      </c>
      <c r="O589" s="22">
        <f t="shared" si="172"/>
        <v>54</v>
      </c>
      <c r="P589" s="23" t="str">
        <f t="shared" si="173"/>
        <v>PM10</v>
      </c>
      <c r="Q589" s="23" t="str">
        <f t="shared" si="174"/>
        <v>二级，良</v>
      </c>
      <c r="R589" s="28">
        <f t="shared" si="163"/>
        <v>21.0526315789474</v>
      </c>
      <c r="S589" s="28">
        <f t="shared" si="178"/>
        <v>13.565141650271</v>
      </c>
      <c r="T589" s="28">
        <f t="shared" si="179"/>
        <v>7.48748992867641</v>
      </c>
      <c r="U589" s="29" t="b">
        <f t="shared" si="164"/>
        <v>0</v>
      </c>
      <c r="V589" s="28">
        <f t="shared" si="175"/>
        <v>140.333333333333</v>
      </c>
      <c r="W589" s="29">
        <f t="shared" si="176"/>
        <v>0</v>
      </c>
      <c r="X589" s="29" t="b">
        <f t="shared" si="165"/>
        <v>0</v>
      </c>
      <c r="Y589" s="28">
        <f t="shared" si="177"/>
        <v>77.1833333333333</v>
      </c>
    </row>
    <row r="590" s="1" customFormat="1" spans="1:25">
      <c r="A590" s="14" t="s">
        <v>42</v>
      </c>
      <c r="B590" s="15" t="s">
        <v>629</v>
      </c>
      <c r="C590" s="16">
        <v>6</v>
      </c>
      <c r="D590" s="16">
        <v>17</v>
      </c>
      <c r="E590" s="16">
        <v>0.3</v>
      </c>
      <c r="F590" s="16">
        <v>71</v>
      </c>
      <c r="G590" s="16">
        <v>55</v>
      </c>
      <c r="H590" s="16">
        <v>14</v>
      </c>
      <c r="I590" s="22">
        <f t="shared" si="166"/>
        <v>2</v>
      </c>
      <c r="J590" s="22">
        <f t="shared" si="167"/>
        <v>9</v>
      </c>
      <c r="K590" s="22">
        <f t="shared" si="168"/>
        <v>3</v>
      </c>
      <c r="L590" s="22">
        <f t="shared" si="169"/>
        <v>23</v>
      </c>
      <c r="M590" s="22">
        <f t="shared" si="170"/>
        <v>53</v>
      </c>
      <c r="N590" s="22">
        <f t="shared" si="171"/>
        <v>20</v>
      </c>
      <c r="O590" s="22">
        <f t="shared" si="172"/>
        <v>53</v>
      </c>
      <c r="P590" s="23" t="str">
        <f t="shared" si="173"/>
        <v>PM10</v>
      </c>
      <c r="Q590" s="23" t="str">
        <f t="shared" si="174"/>
        <v>二级，良</v>
      </c>
      <c r="R590" s="28">
        <f t="shared" si="163"/>
        <v>25.4545454545455</v>
      </c>
      <c r="S590" s="28">
        <f t="shared" si="178"/>
        <v>11.1528609485166</v>
      </c>
      <c r="T590" s="28">
        <f t="shared" si="179"/>
        <v>14.3016845060289</v>
      </c>
      <c r="U590" s="29" t="b">
        <f t="shared" si="164"/>
        <v>0</v>
      </c>
      <c r="V590" s="28">
        <f t="shared" si="175"/>
        <v>150</v>
      </c>
      <c r="W590" s="29">
        <f t="shared" si="176"/>
        <v>0</v>
      </c>
      <c r="X590" s="29" t="b">
        <f t="shared" si="165"/>
        <v>0</v>
      </c>
      <c r="Y590" s="28">
        <f t="shared" si="177"/>
        <v>82.5</v>
      </c>
    </row>
    <row r="591" s="1" customFormat="1" spans="1:25">
      <c r="A591" s="14" t="s">
        <v>42</v>
      </c>
      <c r="B591" s="15" t="s">
        <v>630</v>
      </c>
      <c r="C591" s="17">
        <v>7</v>
      </c>
      <c r="D591" s="16">
        <v>16</v>
      </c>
      <c r="E591" s="16">
        <v>0.4</v>
      </c>
      <c r="F591" s="16">
        <v>73</v>
      </c>
      <c r="G591" s="16">
        <v>63</v>
      </c>
      <c r="H591" s="16">
        <v>14</v>
      </c>
      <c r="I591" s="22">
        <f t="shared" si="166"/>
        <v>3</v>
      </c>
      <c r="J591" s="22">
        <f t="shared" si="167"/>
        <v>8</v>
      </c>
      <c r="K591" s="22">
        <f t="shared" si="168"/>
        <v>4</v>
      </c>
      <c r="L591" s="22">
        <f t="shared" si="169"/>
        <v>23</v>
      </c>
      <c r="M591" s="22">
        <f t="shared" si="170"/>
        <v>57</v>
      </c>
      <c r="N591" s="22">
        <f t="shared" si="171"/>
        <v>20</v>
      </c>
      <c r="O591" s="22">
        <f t="shared" si="172"/>
        <v>57</v>
      </c>
      <c r="P591" s="23" t="str">
        <f t="shared" si="173"/>
        <v>PM10</v>
      </c>
      <c r="Q591" s="23" t="str">
        <f t="shared" si="174"/>
        <v>二级，良</v>
      </c>
      <c r="R591" s="28">
        <f t="shared" si="163"/>
        <v>22.2222222222222</v>
      </c>
      <c r="S591" s="28">
        <f t="shared" si="178"/>
        <v>11.4962952919509</v>
      </c>
      <c r="T591" s="28">
        <f t="shared" si="179"/>
        <v>10.7259269302713</v>
      </c>
      <c r="U591" s="29" t="b">
        <f t="shared" si="164"/>
        <v>0</v>
      </c>
      <c r="V591" s="28">
        <f t="shared" si="175"/>
        <v>143.333333333333</v>
      </c>
      <c r="W591" s="29">
        <f t="shared" si="176"/>
        <v>0</v>
      </c>
      <c r="X591" s="29" t="b">
        <f t="shared" si="165"/>
        <v>0</v>
      </c>
      <c r="Y591" s="28">
        <f t="shared" si="177"/>
        <v>78.8333333333333</v>
      </c>
    </row>
    <row r="592" s="1" customFormat="1" spans="1:25">
      <c r="A592" s="14" t="s">
        <v>42</v>
      </c>
      <c r="B592" s="15" t="s">
        <v>631</v>
      </c>
      <c r="C592" s="17">
        <v>7</v>
      </c>
      <c r="D592" s="16">
        <v>16</v>
      </c>
      <c r="E592" s="16">
        <v>0.4</v>
      </c>
      <c r="F592" s="16">
        <v>74</v>
      </c>
      <c r="G592" s="16">
        <v>69</v>
      </c>
      <c r="H592" s="16">
        <v>16</v>
      </c>
      <c r="I592" s="22">
        <f t="shared" si="166"/>
        <v>3</v>
      </c>
      <c r="J592" s="22">
        <f t="shared" si="167"/>
        <v>8</v>
      </c>
      <c r="K592" s="22">
        <f t="shared" si="168"/>
        <v>4</v>
      </c>
      <c r="L592" s="22">
        <f t="shared" si="169"/>
        <v>24</v>
      </c>
      <c r="M592" s="22">
        <f t="shared" si="170"/>
        <v>60</v>
      </c>
      <c r="N592" s="22">
        <f t="shared" si="171"/>
        <v>23</v>
      </c>
      <c r="O592" s="22">
        <f t="shared" si="172"/>
        <v>60</v>
      </c>
      <c r="P592" s="23" t="str">
        <f t="shared" si="173"/>
        <v>PM10</v>
      </c>
      <c r="Q592" s="23" t="str">
        <f t="shared" si="174"/>
        <v>二级，良</v>
      </c>
      <c r="R592" s="28">
        <f t="shared" si="163"/>
        <v>23.1884057971014</v>
      </c>
      <c r="S592" s="28">
        <f t="shared" si="178"/>
        <v>11.5888878845435</v>
      </c>
      <c r="T592" s="28">
        <f t="shared" si="179"/>
        <v>11.5995179125579</v>
      </c>
      <c r="U592" s="29" t="b">
        <f t="shared" si="164"/>
        <v>0</v>
      </c>
      <c r="V592" s="28">
        <f t="shared" si="175"/>
        <v>134.333333333333</v>
      </c>
      <c r="W592" s="29">
        <f t="shared" si="176"/>
        <v>0</v>
      </c>
      <c r="X592" s="29" t="b">
        <f t="shared" si="165"/>
        <v>0</v>
      </c>
      <c r="Y592" s="28">
        <f t="shared" si="177"/>
        <v>73.8833333333333</v>
      </c>
    </row>
    <row r="593" s="1" customFormat="1" spans="1:25">
      <c r="A593" s="14" t="s">
        <v>42</v>
      </c>
      <c r="B593" s="15" t="s">
        <v>632</v>
      </c>
      <c r="C593" s="16">
        <v>9</v>
      </c>
      <c r="D593" s="17">
        <v>15</v>
      </c>
      <c r="E593" s="16">
        <v>0.4</v>
      </c>
      <c r="F593" s="16">
        <v>86</v>
      </c>
      <c r="G593" s="16">
        <v>102</v>
      </c>
      <c r="H593" s="16">
        <v>17</v>
      </c>
      <c r="I593" s="22">
        <f t="shared" si="166"/>
        <v>3</v>
      </c>
      <c r="J593" s="22">
        <f t="shared" si="167"/>
        <v>8</v>
      </c>
      <c r="K593" s="22">
        <f t="shared" si="168"/>
        <v>4</v>
      </c>
      <c r="L593" s="22">
        <f t="shared" si="169"/>
        <v>27</v>
      </c>
      <c r="M593" s="22">
        <f t="shared" si="170"/>
        <v>76</v>
      </c>
      <c r="N593" s="22">
        <f t="shared" si="171"/>
        <v>25</v>
      </c>
      <c r="O593" s="22">
        <f t="shared" si="172"/>
        <v>76</v>
      </c>
      <c r="P593" s="23" t="str">
        <f t="shared" si="173"/>
        <v>PM10</v>
      </c>
      <c r="Q593" s="23" t="str">
        <f t="shared" si="174"/>
        <v>二级，良</v>
      </c>
      <c r="R593" s="28">
        <f t="shared" si="163"/>
        <v>16.6666666666667</v>
      </c>
      <c r="S593" s="28">
        <f t="shared" si="178"/>
        <v>11.6983383676353</v>
      </c>
      <c r="T593" s="28">
        <f t="shared" si="179"/>
        <v>4.96832829903137</v>
      </c>
      <c r="U593" s="29" t="b">
        <f t="shared" si="164"/>
        <v>0</v>
      </c>
      <c r="V593" s="28">
        <f t="shared" si="175"/>
        <v>125.333333333333</v>
      </c>
      <c r="W593" s="29">
        <f t="shared" si="176"/>
        <v>0</v>
      </c>
      <c r="X593" s="29" t="b">
        <f t="shared" si="165"/>
        <v>0</v>
      </c>
      <c r="Y593" s="28">
        <f t="shared" si="177"/>
        <v>68.9333333333333</v>
      </c>
    </row>
    <row r="594" s="1" customFormat="1" spans="1:25">
      <c r="A594" s="14" t="s">
        <v>42</v>
      </c>
      <c r="B594" s="15" t="s">
        <v>633</v>
      </c>
      <c r="C594" s="16">
        <v>11</v>
      </c>
      <c r="D594" s="16">
        <v>15</v>
      </c>
      <c r="E594" s="17">
        <v>0.4</v>
      </c>
      <c r="F594" s="16">
        <v>83</v>
      </c>
      <c r="G594" s="16">
        <v>102</v>
      </c>
      <c r="H594" s="16">
        <v>15</v>
      </c>
      <c r="I594" s="22">
        <f t="shared" si="166"/>
        <v>4</v>
      </c>
      <c r="J594" s="22">
        <f t="shared" si="167"/>
        <v>8</v>
      </c>
      <c r="K594" s="22">
        <f t="shared" si="168"/>
        <v>4</v>
      </c>
      <c r="L594" s="22">
        <f t="shared" si="169"/>
        <v>26</v>
      </c>
      <c r="M594" s="22">
        <f t="shared" si="170"/>
        <v>76</v>
      </c>
      <c r="N594" s="22">
        <f t="shared" si="171"/>
        <v>22</v>
      </c>
      <c r="O594" s="22">
        <f t="shared" si="172"/>
        <v>76</v>
      </c>
      <c r="P594" s="23" t="str">
        <f t="shared" si="173"/>
        <v>PM10</v>
      </c>
      <c r="Q594" s="23" t="str">
        <f t="shared" si="174"/>
        <v>二级，良</v>
      </c>
      <c r="R594" s="28">
        <f t="shared" si="163"/>
        <v>14.7058823529412</v>
      </c>
      <c r="S594" s="28">
        <f t="shared" si="178"/>
        <v>11.0602002294972</v>
      </c>
      <c r="T594" s="28">
        <f t="shared" si="179"/>
        <v>3.64568212344402</v>
      </c>
      <c r="U594" s="29" t="b">
        <f t="shared" si="164"/>
        <v>0</v>
      </c>
      <c r="V594" s="28">
        <f t="shared" si="175"/>
        <v>134.666666666667</v>
      </c>
      <c r="W594" s="29">
        <f t="shared" si="176"/>
        <v>0</v>
      </c>
      <c r="X594" s="29" t="b">
        <f t="shared" si="165"/>
        <v>0</v>
      </c>
      <c r="Y594" s="28">
        <f t="shared" si="177"/>
        <v>74.0666666666667</v>
      </c>
    </row>
    <row r="595" s="1" customFormat="1" spans="1:25">
      <c r="A595" s="14" t="s">
        <v>42</v>
      </c>
      <c r="B595" s="15" t="s">
        <v>634</v>
      </c>
      <c r="C595" s="16">
        <v>10</v>
      </c>
      <c r="D595" s="16">
        <v>12</v>
      </c>
      <c r="E595" s="16">
        <v>0.5</v>
      </c>
      <c r="F595" s="17">
        <v>89</v>
      </c>
      <c r="G595" s="16">
        <v>85</v>
      </c>
      <c r="H595" s="16">
        <v>17</v>
      </c>
      <c r="I595" s="22">
        <f t="shared" si="166"/>
        <v>4</v>
      </c>
      <c r="J595" s="22">
        <f t="shared" si="167"/>
        <v>6</v>
      </c>
      <c r="K595" s="22">
        <f t="shared" si="168"/>
        <v>5</v>
      </c>
      <c r="L595" s="22">
        <f t="shared" si="169"/>
        <v>28</v>
      </c>
      <c r="M595" s="22">
        <f t="shared" si="170"/>
        <v>68</v>
      </c>
      <c r="N595" s="22">
        <f t="shared" si="171"/>
        <v>25</v>
      </c>
      <c r="O595" s="22">
        <f t="shared" si="172"/>
        <v>68</v>
      </c>
      <c r="P595" s="23" t="str">
        <f t="shared" si="173"/>
        <v>PM10</v>
      </c>
      <c r="Q595" s="23" t="str">
        <f t="shared" si="174"/>
        <v>二级，良</v>
      </c>
      <c r="R595" s="28">
        <f t="shared" si="163"/>
        <v>20</v>
      </c>
      <c r="S595" s="28">
        <f t="shared" si="178"/>
        <v>10.274196172702</v>
      </c>
      <c r="T595" s="28">
        <f t="shared" si="179"/>
        <v>9.72580382729797</v>
      </c>
      <c r="U595" s="29" t="b">
        <f t="shared" si="164"/>
        <v>0</v>
      </c>
      <c r="V595" s="28">
        <f t="shared" si="175"/>
        <v>149.333333333333</v>
      </c>
      <c r="W595" s="29">
        <f t="shared" si="176"/>
        <v>0</v>
      </c>
      <c r="X595" s="29" t="b">
        <f t="shared" si="165"/>
        <v>0</v>
      </c>
      <c r="Y595" s="28">
        <f t="shared" si="177"/>
        <v>82.1333333333333</v>
      </c>
    </row>
    <row r="596" s="1" customFormat="1" spans="1:25">
      <c r="A596" s="14" t="s">
        <v>42</v>
      </c>
      <c r="B596" s="15" t="s">
        <v>635</v>
      </c>
      <c r="C596" s="16">
        <v>7</v>
      </c>
      <c r="D596" s="16">
        <v>11</v>
      </c>
      <c r="E596" s="16">
        <v>0.4</v>
      </c>
      <c r="F596" s="16">
        <v>77</v>
      </c>
      <c r="G596" s="17">
        <v>71</v>
      </c>
      <c r="H596" s="17">
        <v>17</v>
      </c>
      <c r="I596" s="22">
        <f t="shared" si="166"/>
        <v>3</v>
      </c>
      <c r="J596" s="22">
        <f t="shared" si="167"/>
        <v>6</v>
      </c>
      <c r="K596" s="22">
        <f t="shared" si="168"/>
        <v>4</v>
      </c>
      <c r="L596" s="22">
        <f t="shared" si="169"/>
        <v>25</v>
      </c>
      <c r="M596" s="22">
        <f t="shared" si="170"/>
        <v>61</v>
      </c>
      <c r="N596" s="22">
        <f t="shared" si="171"/>
        <v>25</v>
      </c>
      <c r="O596" s="22">
        <f t="shared" si="172"/>
        <v>61</v>
      </c>
      <c r="P596" s="23" t="str">
        <f t="shared" si="173"/>
        <v>PM10</v>
      </c>
      <c r="Q596" s="23" t="str">
        <f t="shared" si="174"/>
        <v>二级，良</v>
      </c>
      <c r="R596" s="28">
        <f t="shared" si="163"/>
        <v>23.943661971831</v>
      </c>
      <c r="S596" s="28">
        <f t="shared" si="178"/>
        <v>10.1864768744564</v>
      </c>
      <c r="T596" s="28">
        <f t="shared" si="179"/>
        <v>13.7571850973746</v>
      </c>
      <c r="U596" s="29" t="b">
        <f t="shared" si="164"/>
        <v>0</v>
      </c>
      <c r="V596" s="28">
        <f t="shared" si="175"/>
        <v>158.666666666667</v>
      </c>
      <c r="W596" s="29">
        <f t="shared" si="176"/>
        <v>0</v>
      </c>
      <c r="X596" s="29" t="b">
        <f t="shared" si="165"/>
        <v>0</v>
      </c>
      <c r="Y596" s="28">
        <f t="shared" si="177"/>
        <v>87.2666666666667</v>
      </c>
    </row>
    <row r="597" s="1" customFormat="1" spans="1:25">
      <c r="A597" s="14" t="s">
        <v>42</v>
      </c>
      <c r="B597" s="15" t="s">
        <v>636</v>
      </c>
      <c r="C597" s="16">
        <v>6</v>
      </c>
      <c r="D597" s="16">
        <v>11</v>
      </c>
      <c r="E597" s="16">
        <v>0.4</v>
      </c>
      <c r="F597" s="16">
        <v>84</v>
      </c>
      <c r="G597" s="17">
        <v>90</v>
      </c>
      <c r="H597" s="16">
        <v>15</v>
      </c>
      <c r="I597" s="22">
        <f t="shared" si="166"/>
        <v>2</v>
      </c>
      <c r="J597" s="22">
        <f t="shared" si="167"/>
        <v>6</v>
      </c>
      <c r="K597" s="22">
        <f t="shared" si="168"/>
        <v>4</v>
      </c>
      <c r="L597" s="22">
        <f t="shared" si="169"/>
        <v>27</v>
      </c>
      <c r="M597" s="22">
        <f t="shared" si="170"/>
        <v>70</v>
      </c>
      <c r="N597" s="22">
        <f t="shared" si="171"/>
        <v>22</v>
      </c>
      <c r="O597" s="22">
        <f t="shared" si="172"/>
        <v>70</v>
      </c>
      <c r="P597" s="23" t="str">
        <f t="shared" si="173"/>
        <v>PM10</v>
      </c>
      <c r="Q597" s="23" t="str">
        <f t="shared" si="174"/>
        <v>二级，良</v>
      </c>
      <c r="R597" s="28">
        <f t="shared" si="163"/>
        <v>16.6666666666667</v>
      </c>
      <c r="S597" s="28">
        <f t="shared" si="178"/>
        <v>10.0605699175635</v>
      </c>
      <c r="T597" s="28">
        <f t="shared" si="179"/>
        <v>6.60609674910312</v>
      </c>
      <c r="U597" s="29" t="b">
        <f t="shared" si="164"/>
        <v>0</v>
      </c>
      <c r="V597" s="28">
        <f t="shared" si="175"/>
        <v>164</v>
      </c>
      <c r="W597" s="29">
        <f t="shared" si="176"/>
        <v>0</v>
      </c>
      <c r="X597" s="29" t="b">
        <f t="shared" si="165"/>
        <v>0</v>
      </c>
      <c r="Y597" s="28">
        <f t="shared" si="177"/>
        <v>90.2</v>
      </c>
    </row>
    <row r="598" s="1" customFormat="1" spans="1:25">
      <c r="A598" s="14" t="s">
        <v>42</v>
      </c>
      <c r="B598" s="15" t="s">
        <v>637</v>
      </c>
      <c r="C598" s="16">
        <v>6</v>
      </c>
      <c r="D598" s="16">
        <v>8</v>
      </c>
      <c r="E598" s="16">
        <v>0.3</v>
      </c>
      <c r="F598" s="16">
        <v>88</v>
      </c>
      <c r="G598" s="16">
        <v>51</v>
      </c>
      <c r="H598" s="16">
        <v>11</v>
      </c>
      <c r="I598" s="22">
        <f t="shared" si="166"/>
        <v>2</v>
      </c>
      <c r="J598" s="22">
        <f t="shared" si="167"/>
        <v>4</v>
      </c>
      <c r="K598" s="22">
        <f t="shared" si="168"/>
        <v>3</v>
      </c>
      <c r="L598" s="22">
        <f t="shared" si="169"/>
        <v>28</v>
      </c>
      <c r="M598" s="22">
        <f t="shared" si="170"/>
        <v>51</v>
      </c>
      <c r="N598" s="22">
        <f t="shared" si="171"/>
        <v>16</v>
      </c>
      <c r="O598" s="22">
        <f t="shared" si="172"/>
        <v>51</v>
      </c>
      <c r="P598" s="23" t="str">
        <f t="shared" si="173"/>
        <v>PM10</v>
      </c>
      <c r="Q598" s="23" t="str">
        <f t="shared" si="174"/>
        <v>二级，良</v>
      </c>
      <c r="R598" s="28">
        <f t="shared" si="163"/>
        <v>21.5686274509804</v>
      </c>
      <c r="S598" s="28">
        <f t="shared" si="178"/>
        <v>9.59760695460058</v>
      </c>
      <c r="T598" s="28">
        <f t="shared" si="179"/>
        <v>11.9710204963798</v>
      </c>
      <c r="U598" s="29" t="b">
        <f t="shared" si="164"/>
        <v>0</v>
      </c>
      <c r="V598" s="28">
        <f t="shared" si="175"/>
        <v>173</v>
      </c>
      <c r="W598" s="29">
        <f t="shared" si="176"/>
        <v>0</v>
      </c>
      <c r="X598" s="29" t="b">
        <f t="shared" si="165"/>
        <v>0</v>
      </c>
      <c r="Y598" s="28">
        <f t="shared" si="177"/>
        <v>95.15</v>
      </c>
    </row>
    <row r="599" s="1" customFormat="1" spans="1:25">
      <c r="A599" s="14" t="s">
        <v>42</v>
      </c>
      <c r="B599" s="15" t="s">
        <v>638</v>
      </c>
      <c r="C599" s="16">
        <v>5</v>
      </c>
      <c r="D599" s="16">
        <v>10</v>
      </c>
      <c r="E599" s="16">
        <v>0.3</v>
      </c>
      <c r="F599" s="16">
        <v>81</v>
      </c>
      <c r="G599" s="16">
        <v>31</v>
      </c>
      <c r="H599" s="16">
        <v>11</v>
      </c>
      <c r="I599" s="22">
        <f t="shared" si="166"/>
        <v>2</v>
      </c>
      <c r="J599" s="22">
        <f t="shared" si="167"/>
        <v>5</v>
      </c>
      <c r="K599" s="22">
        <f t="shared" si="168"/>
        <v>3</v>
      </c>
      <c r="L599" s="22">
        <f t="shared" si="169"/>
        <v>26</v>
      </c>
      <c r="M599" s="22">
        <f t="shared" si="170"/>
        <v>31</v>
      </c>
      <c r="N599" s="22">
        <f t="shared" si="171"/>
        <v>16</v>
      </c>
      <c r="O599" s="22">
        <f t="shared" si="172"/>
        <v>31</v>
      </c>
      <c r="P599" s="23" t="str">
        <f t="shared" si="173"/>
        <v/>
      </c>
      <c r="Q599" s="23" t="str">
        <f t="shared" si="174"/>
        <v>一级,优</v>
      </c>
      <c r="R599" s="28">
        <f t="shared" si="163"/>
        <v>35.4838709677419</v>
      </c>
      <c r="S599" s="28">
        <f t="shared" si="178"/>
        <v>9.46262542575715</v>
      </c>
      <c r="T599" s="28">
        <f t="shared" si="179"/>
        <v>26.0212455419848</v>
      </c>
      <c r="U599" s="29" t="b">
        <f t="shared" si="164"/>
        <v>0</v>
      </c>
      <c r="V599" s="28">
        <f t="shared" si="175"/>
        <v>167</v>
      </c>
      <c r="W599" s="29">
        <f t="shared" si="176"/>
        <v>0</v>
      </c>
      <c r="X599" s="29" t="b">
        <f t="shared" si="165"/>
        <v>0</v>
      </c>
      <c r="Y599" s="28">
        <f t="shared" si="177"/>
        <v>91.85</v>
      </c>
    </row>
    <row r="600" s="1" customFormat="1" spans="1:25">
      <c r="A600" s="14" t="s">
        <v>42</v>
      </c>
      <c r="B600" s="15" t="s">
        <v>639</v>
      </c>
      <c r="C600" s="16">
        <v>5</v>
      </c>
      <c r="D600" s="16">
        <v>10</v>
      </c>
      <c r="E600" s="16">
        <v>0.3</v>
      </c>
      <c r="F600" s="16">
        <v>78</v>
      </c>
      <c r="G600" s="16">
        <v>20</v>
      </c>
      <c r="H600" s="16">
        <v>12</v>
      </c>
      <c r="I600" s="22">
        <f t="shared" si="166"/>
        <v>2</v>
      </c>
      <c r="J600" s="22">
        <f t="shared" si="167"/>
        <v>5</v>
      </c>
      <c r="K600" s="22">
        <f t="shared" si="168"/>
        <v>3</v>
      </c>
      <c r="L600" s="22">
        <f t="shared" si="169"/>
        <v>25</v>
      </c>
      <c r="M600" s="22">
        <f t="shared" si="170"/>
        <v>20</v>
      </c>
      <c r="N600" s="22">
        <f t="shared" si="171"/>
        <v>18</v>
      </c>
      <c r="O600" s="22">
        <f t="shared" si="172"/>
        <v>25</v>
      </c>
      <c r="P600" s="23" t="str">
        <f t="shared" si="173"/>
        <v/>
      </c>
      <c r="Q600" s="23" t="str">
        <f t="shared" si="174"/>
        <v>一级,优</v>
      </c>
      <c r="R600" s="28">
        <f t="shared" si="163"/>
        <v>60</v>
      </c>
      <c r="S600" s="28">
        <f t="shared" si="178"/>
        <v>11.0307257841801</v>
      </c>
      <c r="T600" s="28">
        <f t="shared" si="179"/>
        <v>48.9692742158199</v>
      </c>
      <c r="U600" s="29" t="b">
        <f t="shared" si="164"/>
        <v>0</v>
      </c>
      <c r="V600" s="28">
        <f t="shared" si="175"/>
        <v>143.333333333333</v>
      </c>
      <c r="W600" s="29">
        <f t="shared" si="176"/>
        <v>0</v>
      </c>
      <c r="X600" s="29" t="b">
        <f t="shared" si="165"/>
        <v>0</v>
      </c>
      <c r="Y600" s="28">
        <f t="shared" si="177"/>
        <v>78.8333333333333</v>
      </c>
    </row>
    <row r="601" s="1" customFormat="1" spans="1:25">
      <c r="A601" s="14" t="s">
        <v>42</v>
      </c>
      <c r="B601" s="15" t="s">
        <v>640</v>
      </c>
      <c r="C601" s="16">
        <v>6</v>
      </c>
      <c r="D601" s="16">
        <v>12</v>
      </c>
      <c r="E601" s="16">
        <v>0.3</v>
      </c>
      <c r="F601" s="16">
        <v>69</v>
      </c>
      <c r="G601" s="16">
        <v>43</v>
      </c>
      <c r="H601" s="16">
        <v>15</v>
      </c>
      <c r="I601" s="22">
        <f t="shared" si="166"/>
        <v>2</v>
      </c>
      <c r="J601" s="22">
        <f t="shared" si="167"/>
        <v>6</v>
      </c>
      <c r="K601" s="22">
        <f t="shared" si="168"/>
        <v>3</v>
      </c>
      <c r="L601" s="22">
        <f t="shared" si="169"/>
        <v>22</v>
      </c>
      <c r="M601" s="22">
        <f t="shared" si="170"/>
        <v>43</v>
      </c>
      <c r="N601" s="22">
        <f t="shared" si="171"/>
        <v>22</v>
      </c>
      <c r="O601" s="22">
        <f t="shared" si="172"/>
        <v>43</v>
      </c>
      <c r="P601" s="23" t="str">
        <f t="shared" si="173"/>
        <v/>
      </c>
      <c r="Q601" s="23" t="str">
        <f t="shared" si="174"/>
        <v>一级,优</v>
      </c>
      <c r="R601" s="28">
        <f t="shared" si="163"/>
        <v>34.8837209302326</v>
      </c>
      <c r="S601" s="28">
        <f t="shared" si="178"/>
        <v>14.8052355881017</v>
      </c>
      <c r="T601" s="28">
        <f t="shared" si="179"/>
        <v>20.0784853421309</v>
      </c>
      <c r="U601" s="29" t="b">
        <f t="shared" si="164"/>
        <v>0</v>
      </c>
      <c r="V601" s="28">
        <f t="shared" si="175"/>
        <v>116</v>
      </c>
      <c r="W601" s="29">
        <f t="shared" si="176"/>
        <v>0</v>
      </c>
      <c r="X601" s="29" t="b">
        <f t="shared" si="165"/>
        <v>0</v>
      </c>
      <c r="Y601" s="28">
        <f t="shared" si="177"/>
        <v>63.8</v>
      </c>
    </row>
    <row r="602" s="1" customFormat="1" spans="1:25">
      <c r="A602" s="14" t="s">
        <v>42</v>
      </c>
      <c r="B602" s="15" t="s">
        <v>641</v>
      </c>
      <c r="C602" s="16">
        <v>6</v>
      </c>
      <c r="D602" s="16">
        <v>8</v>
      </c>
      <c r="E602" s="16">
        <v>0.4</v>
      </c>
      <c r="F602" s="16">
        <v>72</v>
      </c>
      <c r="G602" s="16">
        <v>120</v>
      </c>
      <c r="H602" s="16">
        <v>21</v>
      </c>
      <c r="I602" s="22">
        <f t="shared" si="166"/>
        <v>2</v>
      </c>
      <c r="J602" s="22">
        <f t="shared" si="167"/>
        <v>4</v>
      </c>
      <c r="K602" s="22">
        <f t="shared" si="168"/>
        <v>4</v>
      </c>
      <c r="L602" s="22">
        <f t="shared" si="169"/>
        <v>23</v>
      </c>
      <c r="M602" s="22">
        <f t="shared" si="170"/>
        <v>85</v>
      </c>
      <c r="N602" s="22">
        <f t="shared" si="171"/>
        <v>30</v>
      </c>
      <c r="O602" s="22">
        <f t="shared" si="172"/>
        <v>85</v>
      </c>
      <c r="P602" s="23" t="str">
        <f t="shared" si="173"/>
        <v>PM10</v>
      </c>
      <c r="Q602" s="23" t="str">
        <f t="shared" si="174"/>
        <v>二级，良</v>
      </c>
      <c r="R602" s="28">
        <f t="shared" si="163"/>
        <v>17.5</v>
      </c>
      <c r="S602" s="28">
        <f t="shared" si="178"/>
        <v>16.045545665621</v>
      </c>
      <c r="T602" s="28">
        <f t="shared" si="179"/>
        <v>1.45445433437895</v>
      </c>
      <c r="U602" s="29" t="b">
        <f t="shared" si="164"/>
        <v>0</v>
      </c>
      <c r="V602" s="28">
        <f t="shared" si="175"/>
        <v>102</v>
      </c>
      <c r="W602" s="29">
        <f t="shared" si="176"/>
        <v>1</v>
      </c>
      <c r="X602" s="29" t="b">
        <f t="shared" si="165"/>
        <v>0</v>
      </c>
      <c r="Y602" s="28">
        <f t="shared" si="177"/>
        <v>56.1</v>
      </c>
    </row>
    <row r="603" s="1" customFormat="1" spans="1:25">
      <c r="A603" s="14" t="s">
        <v>42</v>
      </c>
      <c r="B603" s="15" t="s">
        <v>642</v>
      </c>
      <c r="C603" s="16">
        <v>6</v>
      </c>
      <c r="D603" s="16">
        <v>14</v>
      </c>
      <c r="E603" s="16">
        <v>0.4</v>
      </c>
      <c r="F603" s="16">
        <v>62</v>
      </c>
      <c r="G603" s="16">
        <v>140</v>
      </c>
      <c r="H603" s="16">
        <v>19</v>
      </c>
      <c r="I603" s="22">
        <f t="shared" si="166"/>
        <v>2</v>
      </c>
      <c r="J603" s="22">
        <f t="shared" si="167"/>
        <v>7</v>
      </c>
      <c r="K603" s="22">
        <f t="shared" si="168"/>
        <v>4</v>
      </c>
      <c r="L603" s="22">
        <f t="shared" si="169"/>
        <v>20</v>
      </c>
      <c r="M603" s="22">
        <f t="shared" si="170"/>
        <v>95</v>
      </c>
      <c r="N603" s="22">
        <f t="shared" si="171"/>
        <v>28</v>
      </c>
      <c r="O603" s="22">
        <f t="shared" si="172"/>
        <v>95</v>
      </c>
      <c r="P603" s="23" t="str">
        <f t="shared" si="173"/>
        <v>PM10</v>
      </c>
      <c r="Q603" s="23" t="str">
        <f t="shared" si="174"/>
        <v>二级，良</v>
      </c>
      <c r="R603" s="28">
        <f t="shared" si="163"/>
        <v>13.5714285714286</v>
      </c>
      <c r="S603" s="28">
        <f t="shared" si="178"/>
        <v>15.5085738346351</v>
      </c>
      <c r="T603" s="28">
        <f t="shared" si="179"/>
        <v>-1.93714526320656</v>
      </c>
      <c r="U603" s="29" t="b">
        <f t="shared" si="164"/>
        <v>0</v>
      </c>
      <c r="V603" s="28">
        <f t="shared" si="175"/>
        <v>118.333333333333</v>
      </c>
      <c r="W603" s="29">
        <f t="shared" si="176"/>
        <v>1</v>
      </c>
      <c r="X603" s="29" t="b">
        <f t="shared" si="165"/>
        <v>0</v>
      </c>
      <c r="Y603" s="28">
        <f t="shared" si="177"/>
        <v>65.0833333333333</v>
      </c>
    </row>
    <row r="604" s="1" customFormat="1" spans="1:25">
      <c r="A604" s="14" t="s">
        <v>42</v>
      </c>
      <c r="B604" s="15" t="s">
        <v>643</v>
      </c>
      <c r="C604" s="16">
        <v>6</v>
      </c>
      <c r="D604" s="16">
        <v>15</v>
      </c>
      <c r="E604" s="16">
        <v>0.4</v>
      </c>
      <c r="F604" s="16">
        <v>60</v>
      </c>
      <c r="G604" s="16">
        <v>136</v>
      </c>
      <c r="H604" s="16">
        <v>19</v>
      </c>
      <c r="I604" s="22">
        <f t="shared" si="166"/>
        <v>2</v>
      </c>
      <c r="J604" s="22">
        <f t="shared" si="167"/>
        <v>8</v>
      </c>
      <c r="K604" s="22">
        <f t="shared" si="168"/>
        <v>4</v>
      </c>
      <c r="L604" s="22">
        <f t="shared" si="169"/>
        <v>19</v>
      </c>
      <c r="M604" s="22">
        <f t="shared" si="170"/>
        <v>93</v>
      </c>
      <c r="N604" s="22">
        <f t="shared" si="171"/>
        <v>28</v>
      </c>
      <c r="O604" s="22">
        <f t="shared" si="172"/>
        <v>93</v>
      </c>
      <c r="P604" s="23" t="str">
        <f t="shared" si="173"/>
        <v>PM10</v>
      </c>
      <c r="Q604" s="23" t="str">
        <f t="shared" si="174"/>
        <v>二级，良</v>
      </c>
      <c r="R604" s="28">
        <f t="shared" si="163"/>
        <v>13.9705882352941</v>
      </c>
      <c r="S604" s="28">
        <f t="shared" si="178"/>
        <v>15.2506373266986</v>
      </c>
      <c r="T604" s="28">
        <f t="shared" si="179"/>
        <v>-1.28004909140451</v>
      </c>
      <c r="U604" s="29" t="b">
        <f t="shared" si="164"/>
        <v>0</v>
      </c>
      <c r="V604" s="28">
        <f t="shared" si="175"/>
        <v>135</v>
      </c>
      <c r="W604" s="29">
        <f t="shared" si="176"/>
        <v>1</v>
      </c>
      <c r="X604" s="29" t="b">
        <f t="shared" si="165"/>
        <v>0</v>
      </c>
      <c r="Y604" s="28">
        <f t="shared" si="177"/>
        <v>74.25</v>
      </c>
    </row>
    <row r="605" s="1" customFormat="1" spans="1:25">
      <c r="A605" s="14" t="s">
        <v>42</v>
      </c>
      <c r="B605" s="15" t="s">
        <v>644</v>
      </c>
      <c r="C605" s="16">
        <v>6</v>
      </c>
      <c r="D605" s="16">
        <v>14</v>
      </c>
      <c r="E605" s="16">
        <v>0.4</v>
      </c>
      <c r="F605" s="16">
        <v>61</v>
      </c>
      <c r="G605" s="16">
        <v>82</v>
      </c>
      <c r="H605" s="16">
        <v>18</v>
      </c>
      <c r="I605" s="22">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22">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7</v>
      </c>
      <c r="K605" s="22">
        <f t="shared" ref="K605:K636" si="182">ROUNDUP(IF(COUNT(E605)=1,IF(E605&gt;150,500,IF(E605&gt;=120,(E605-120)*(500-400)/(150-120)+400,IF(E605&gt;=90,(E605-90)*(400-300)/(120-90)+300,IF(E605&gt;=60,(E605-60)*(300-200)/(90-60)+200,IF(E605&gt;=35,(E605-35)*(200-150)/(60-35)+150,IF(E605&gt;=10,(E605-10)*(150-100)/(35-10)+100,IF(E605&gt;=5,(E605-5)*(100-50)/(10-5)+50,IF(E605&gt;=0,(E605-0)*(50-0)/(5-0)+0,"无效值"))))))))),0)</f>
        <v>4</v>
      </c>
      <c r="L605" s="22">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20</v>
      </c>
      <c r="M605" s="22">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66</v>
      </c>
      <c r="N605" s="22">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26</v>
      </c>
      <c r="O605" s="22">
        <f t="shared" ref="O605:O636" si="186">IF(MAX(I605:N605)&lt;=100,IF(COUNTIF(C605:N605,"&gt;0")=12,MAX(I605:N605),""),MAX(I605:N605))</f>
        <v>66</v>
      </c>
      <c r="P605" s="23" t="str">
        <f t="shared" ref="P605:P636" si="187">IF(O605&lt;=50,"",IF(O605=I605,"SO2",IF(O605=J605,"NO2",IF(O605=K605,"CO",IF(O605=L605,"O3",IF(O605=M605,"PM10",IF(O605=N605,"PM2.5",)))))))</f>
        <v>PM10</v>
      </c>
      <c r="Q605" s="23" t="str">
        <f t="shared" ref="Q605:Q636" si="188">IF(COUNT(O605)=1,IF(O605&lt;=50,"一级,优",IF(O605&lt;=100,"二级，良",IF(O605&lt;=150,"三级，轻度污染",IF(O605&lt;=200,"四级，中度污染",IF(O605&lt;=300,"五级，重度污染",IF(O605&gt;300,"六级，严重污染")))))))</f>
        <v>二级，良</v>
      </c>
      <c r="R605" s="28">
        <f t="shared" ref="R605:R636" si="189">H605/G605*100</f>
        <v>21.9512195121951</v>
      </c>
      <c r="S605" s="28">
        <f t="shared" ref="S605:S636" si="190">AVERAGE(R599:R604)*0.5</f>
        <v>14.6174673920581</v>
      </c>
      <c r="T605" s="28">
        <f t="shared" ref="T605:T636" si="191">R605-S605</f>
        <v>7.33375212013703</v>
      </c>
      <c r="U605" s="29" t="b">
        <f t="shared" ref="U605:U636" si="192">IF(G605&gt;150,"PM10")</f>
        <v>0</v>
      </c>
      <c r="V605" s="28">
        <f t="shared" ref="V605:V636" si="193">AVERAGE(G599:G604)*2</f>
        <v>163.333333333333</v>
      </c>
      <c r="W605" s="29">
        <f t="shared" ref="W605:W636" si="194">IF(V605="","",IF(G605&gt;=V605,1,0))</f>
        <v>0</v>
      </c>
      <c r="X605" s="29" t="b">
        <f t="shared" ref="X605:X636" si="195">IF(G605&gt;150,"PM10")</f>
        <v>0</v>
      </c>
      <c r="Y605" s="28">
        <f t="shared" ref="Y605:Y636" si="196">AVERAGE(G599:G604)*10%+AVERAGE(G599:G604)</f>
        <v>89.8333333333333</v>
      </c>
    </row>
    <row r="606" s="1" customFormat="1" spans="1:25">
      <c r="A606" s="14" t="s">
        <v>42</v>
      </c>
      <c r="B606" s="15" t="s">
        <v>645</v>
      </c>
      <c r="C606" s="16">
        <v>6</v>
      </c>
      <c r="D606" s="16">
        <v>15</v>
      </c>
      <c r="E606" s="16">
        <v>0.4</v>
      </c>
      <c r="F606" s="16">
        <v>58</v>
      </c>
      <c r="G606" s="16">
        <v>54</v>
      </c>
      <c r="H606" s="16">
        <v>19</v>
      </c>
      <c r="I606" s="22">
        <f t="shared" si="180"/>
        <v>2</v>
      </c>
      <c r="J606" s="22">
        <f t="shared" si="181"/>
        <v>8</v>
      </c>
      <c r="K606" s="22">
        <f t="shared" si="182"/>
        <v>4</v>
      </c>
      <c r="L606" s="22">
        <f t="shared" si="183"/>
        <v>19</v>
      </c>
      <c r="M606" s="22">
        <f t="shared" si="184"/>
        <v>52</v>
      </c>
      <c r="N606" s="22">
        <f t="shared" si="185"/>
        <v>28</v>
      </c>
      <c r="O606" s="22">
        <f t="shared" si="186"/>
        <v>52</v>
      </c>
      <c r="P606" s="23" t="str">
        <f t="shared" si="187"/>
        <v>PM10</v>
      </c>
      <c r="Q606" s="23" t="str">
        <f t="shared" si="188"/>
        <v>二级，良</v>
      </c>
      <c r="R606" s="28">
        <f t="shared" si="189"/>
        <v>35.1851851851852</v>
      </c>
      <c r="S606" s="28">
        <f t="shared" si="190"/>
        <v>13.4897464374292</v>
      </c>
      <c r="T606" s="28">
        <f t="shared" si="191"/>
        <v>21.695438747756</v>
      </c>
      <c r="U606" s="29" t="b">
        <f t="shared" si="192"/>
        <v>0</v>
      </c>
      <c r="V606" s="28">
        <f t="shared" si="193"/>
        <v>180.333333333333</v>
      </c>
      <c r="W606" s="29">
        <f t="shared" si="194"/>
        <v>0</v>
      </c>
      <c r="X606" s="29" t="b">
        <f t="shared" si="195"/>
        <v>0</v>
      </c>
      <c r="Y606" s="28">
        <f t="shared" si="196"/>
        <v>99.1833333333333</v>
      </c>
    </row>
    <row r="607" s="1" customFormat="1" spans="1:25">
      <c r="A607" s="14" t="s">
        <v>42</v>
      </c>
      <c r="B607" s="15" t="s">
        <v>646</v>
      </c>
      <c r="C607" s="16">
        <v>6</v>
      </c>
      <c r="D607" s="16">
        <v>14</v>
      </c>
      <c r="E607" s="16">
        <v>0.4</v>
      </c>
      <c r="F607" s="16">
        <v>57</v>
      </c>
      <c r="G607" s="16">
        <v>45</v>
      </c>
      <c r="H607" s="16">
        <v>18</v>
      </c>
      <c r="I607" s="22">
        <f t="shared" si="180"/>
        <v>2</v>
      </c>
      <c r="J607" s="22">
        <f t="shared" si="181"/>
        <v>7</v>
      </c>
      <c r="K607" s="22">
        <f t="shared" si="182"/>
        <v>4</v>
      </c>
      <c r="L607" s="22">
        <f t="shared" si="183"/>
        <v>18</v>
      </c>
      <c r="M607" s="22">
        <f t="shared" si="184"/>
        <v>45</v>
      </c>
      <c r="N607" s="22">
        <f t="shared" si="185"/>
        <v>26</v>
      </c>
      <c r="O607" s="22">
        <f t="shared" si="186"/>
        <v>45</v>
      </c>
      <c r="P607" s="23" t="str">
        <f t="shared" si="187"/>
        <v/>
      </c>
      <c r="Q607" s="23" t="str">
        <f t="shared" si="188"/>
        <v>一级,优</v>
      </c>
      <c r="R607" s="28">
        <f t="shared" si="189"/>
        <v>40</v>
      </c>
      <c r="S607" s="28">
        <f t="shared" si="190"/>
        <v>11.4218452028613</v>
      </c>
      <c r="T607" s="28">
        <f t="shared" si="191"/>
        <v>28.5781547971387</v>
      </c>
      <c r="U607" s="29" t="b">
        <f t="shared" si="192"/>
        <v>0</v>
      </c>
      <c r="V607" s="28">
        <f t="shared" si="193"/>
        <v>191.666666666667</v>
      </c>
      <c r="W607" s="29">
        <f t="shared" si="194"/>
        <v>0</v>
      </c>
      <c r="X607" s="29" t="b">
        <f t="shared" si="195"/>
        <v>0</v>
      </c>
      <c r="Y607" s="28">
        <f t="shared" si="196"/>
        <v>105.416666666667</v>
      </c>
    </row>
    <row r="608" s="1" customFormat="1" spans="1:25">
      <c r="A608" s="14" t="s">
        <v>42</v>
      </c>
      <c r="B608" s="15" t="s">
        <v>647</v>
      </c>
      <c r="C608" s="16">
        <v>6</v>
      </c>
      <c r="D608" s="16">
        <v>13</v>
      </c>
      <c r="E608" s="16">
        <v>0.4</v>
      </c>
      <c r="F608" s="16">
        <v>54</v>
      </c>
      <c r="G608" s="16">
        <v>36</v>
      </c>
      <c r="H608" s="16">
        <v>16</v>
      </c>
      <c r="I608" s="22">
        <f t="shared" si="180"/>
        <v>2</v>
      </c>
      <c r="J608" s="22">
        <f t="shared" si="181"/>
        <v>7</v>
      </c>
      <c r="K608" s="22">
        <f t="shared" si="182"/>
        <v>4</v>
      </c>
      <c r="L608" s="22">
        <f t="shared" si="183"/>
        <v>17</v>
      </c>
      <c r="M608" s="22">
        <f t="shared" si="184"/>
        <v>36</v>
      </c>
      <c r="N608" s="22">
        <f t="shared" si="185"/>
        <v>23</v>
      </c>
      <c r="O608" s="22">
        <f t="shared" si="186"/>
        <v>36</v>
      </c>
      <c r="P608" s="23" t="str">
        <f t="shared" si="187"/>
        <v/>
      </c>
      <c r="Q608" s="23" t="str">
        <f t="shared" si="188"/>
        <v>一级,优</v>
      </c>
      <c r="R608" s="28">
        <f t="shared" si="189"/>
        <v>44.4444444444444</v>
      </c>
      <c r="S608" s="28">
        <f t="shared" si="190"/>
        <v>11.8482017920086</v>
      </c>
      <c r="T608" s="28">
        <f t="shared" si="191"/>
        <v>32.5962426524359</v>
      </c>
      <c r="U608" s="29" t="b">
        <f t="shared" si="192"/>
        <v>0</v>
      </c>
      <c r="V608" s="28">
        <f t="shared" si="193"/>
        <v>192.333333333333</v>
      </c>
      <c r="W608" s="29">
        <f t="shared" si="194"/>
        <v>0</v>
      </c>
      <c r="X608" s="29" t="b">
        <f t="shared" si="195"/>
        <v>0</v>
      </c>
      <c r="Y608" s="28">
        <f t="shared" si="196"/>
        <v>105.783333333333</v>
      </c>
    </row>
    <row r="609" s="1" customFormat="1" spans="1:25">
      <c r="A609" s="14" t="s">
        <v>42</v>
      </c>
      <c r="B609" s="15" t="s">
        <v>648</v>
      </c>
      <c r="C609" s="16">
        <v>7</v>
      </c>
      <c r="D609" s="16">
        <v>17</v>
      </c>
      <c r="E609" s="16">
        <v>0.4</v>
      </c>
      <c r="F609" s="16">
        <v>48</v>
      </c>
      <c r="G609" s="16">
        <v>35</v>
      </c>
      <c r="H609" s="16">
        <v>16</v>
      </c>
      <c r="I609" s="22">
        <f t="shared" si="180"/>
        <v>3</v>
      </c>
      <c r="J609" s="22">
        <f t="shared" si="181"/>
        <v>9</v>
      </c>
      <c r="K609" s="22">
        <f t="shared" si="182"/>
        <v>4</v>
      </c>
      <c r="L609" s="22">
        <f t="shared" si="183"/>
        <v>15</v>
      </c>
      <c r="M609" s="22">
        <f t="shared" si="184"/>
        <v>35</v>
      </c>
      <c r="N609" s="22">
        <f t="shared" si="185"/>
        <v>23</v>
      </c>
      <c r="O609" s="22">
        <f t="shared" si="186"/>
        <v>35</v>
      </c>
      <c r="P609" s="23" t="str">
        <f t="shared" si="187"/>
        <v/>
      </c>
      <c r="Q609" s="23" t="str">
        <f t="shared" si="188"/>
        <v>一级,优</v>
      </c>
      <c r="R609" s="28">
        <f t="shared" si="189"/>
        <v>45.7142857142857</v>
      </c>
      <c r="S609" s="28">
        <f t="shared" si="190"/>
        <v>14.093572162379</v>
      </c>
      <c r="T609" s="28">
        <f t="shared" si="191"/>
        <v>31.6207135519068</v>
      </c>
      <c r="U609" s="29" t="b">
        <f t="shared" si="192"/>
        <v>0</v>
      </c>
      <c r="V609" s="28">
        <f t="shared" si="193"/>
        <v>164.333333333333</v>
      </c>
      <c r="W609" s="29">
        <f t="shared" si="194"/>
        <v>0</v>
      </c>
      <c r="X609" s="29" t="b">
        <f t="shared" si="195"/>
        <v>0</v>
      </c>
      <c r="Y609" s="28">
        <f t="shared" si="196"/>
        <v>90.3833333333333</v>
      </c>
    </row>
    <row r="610" s="1" customFormat="1" spans="1:25">
      <c r="A610" s="14" t="s">
        <v>42</v>
      </c>
      <c r="B610" s="15" t="s">
        <v>649</v>
      </c>
      <c r="C610" s="16">
        <v>8</v>
      </c>
      <c r="D610" s="16">
        <v>13</v>
      </c>
      <c r="E610" s="16">
        <v>0.4</v>
      </c>
      <c r="F610" s="16">
        <v>53</v>
      </c>
      <c r="G610" s="16">
        <v>37</v>
      </c>
      <c r="H610" s="16">
        <v>15</v>
      </c>
      <c r="I610" s="22">
        <f t="shared" si="180"/>
        <v>3</v>
      </c>
      <c r="J610" s="22">
        <f t="shared" si="181"/>
        <v>7</v>
      </c>
      <c r="K610" s="22">
        <f t="shared" si="182"/>
        <v>4</v>
      </c>
      <c r="L610" s="22">
        <f t="shared" si="183"/>
        <v>17</v>
      </c>
      <c r="M610" s="22">
        <f t="shared" si="184"/>
        <v>37</v>
      </c>
      <c r="N610" s="22">
        <f t="shared" si="185"/>
        <v>22</v>
      </c>
      <c r="O610" s="22">
        <f t="shared" si="186"/>
        <v>37</v>
      </c>
      <c r="P610" s="23" t="str">
        <f t="shared" si="187"/>
        <v/>
      </c>
      <c r="Q610" s="23" t="str">
        <f t="shared" si="188"/>
        <v>一级,优</v>
      </c>
      <c r="R610" s="28">
        <f t="shared" si="189"/>
        <v>40.5405405405405</v>
      </c>
      <c r="S610" s="28">
        <f t="shared" si="190"/>
        <v>16.7721435909504</v>
      </c>
      <c r="T610" s="28">
        <f t="shared" si="191"/>
        <v>23.7683969495902</v>
      </c>
      <c r="U610" s="29" t="b">
        <f t="shared" si="192"/>
        <v>0</v>
      </c>
      <c r="V610" s="28">
        <f t="shared" si="193"/>
        <v>129.333333333333</v>
      </c>
      <c r="W610" s="29">
        <f t="shared" si="194"/>
        <v>0</v>
      </c>
      <c r="X610" s="29" t="b">
        <f t="shared" si="195"/>
        <v>0</v>
      </c>
      <c r="Y610" s="28">
        <f t="shared" si="196"/>
        <v>71.1333333333333</v>
      </c>
    </row>
    <row r="611" s="1" customFormat="1" spans="1:25">
      <c r="A611" s="14" t="s">
        <v>42</v>
      </c>
      <c r="B611" s="15" t="s">
        <v>650</v>
      </c>
      <c r="C611" s="16">
        <v>6</v>
      </c>
      <c r="D611" s="16">
        <v>11</v>
      </c>
      <c r="E611" s="16">
        <v>0.4</v>
      </c>
      <c r="F611" s="16">
        <v>52</v>
      </c>
      <c r="G611" s="16">
        <v>42</v>
      </c>
      <c r="H611" s="16">
        <v>15</v>
      </c>
      <c r="I611" s="22">
        <f t="shared" si="180"/>
        <v>2</v>
      </c>
      <c r="J611" s="22">
        <f t="shared" si="181"/>
        <v>6</v>
      </c>
      <c r="K611" s="22">
        <f t="shared" si="182"/>
        <v>4</v>
      </c>
      <c r="L611" s="22">
        <f t="shared" si="183"/>
        <v>17</v>
      </c>
      <c r="M611" s="22">
        <f t="shared" si="184"/>
        <v>42</v>
      </c>
      <c r="N611" s="22">
        <f t="shared" si="185"/>
        <v>22</v>
      </c>
      <c r="O611" s="22">
        <f t="shared" si="186"/>
        <v>42</v>
      </c>
      <c r="P611" s="23" t="str">
        <f t="shared" si="187"/>
        <v/>
      </c>
      <c r="Q611" s="23" t="str">
        <f t="shared" si="188"/>
        <v>一级,优</v>
      </c>
      <c r="R611" s="28">
        <f t="shared" si="189"/>
        <v>35.7142857142857</v>
      </c>
      <c r="S611" s="28">
        <f t="shared" si="190"/>
        <v>18.9863062830543</v>
      </c>
      <c r="T611" s="28">
        <f t="shared" si="191"/>
        <v>16.7279794312315</v>
      </c>
      <c r="U611" s="29" t="b">
        <f t="shared" si="192"/>
        <v>0</v>
      </c>
      <c r="V611" s="28">
        <f t="shared" si="193"/>
        <v>96.3333333333333</v>
      </c>
      <c r="W611" s="29">
        <f t="shared" si="194"/>
        <v>0</v>
      </c>
      <c r="X611" s="29" t="b">
        <f t="shared" si="195"/>
        <v>0</v>
      </c>
      <c r="Y611" s="28">
        <f t="shared" si="196"/>
        <v>52.9833333333333</v>
      </c>
    </row>
    <row r="612" s="1" customFormat="1" spans="1:25">
      <c r="A612" s="14" t="s">
        <v>42</v>
      </c>
      <c r="B612" s="15" t="s">
        <v>651</v>
      </c>
      <c r="C612" s="16">
        <v>6</v>
      </c>
      <c r="D612" s="16">
        <v>19</v>
      </c>
      <c r="E612" s="16">
        <v>0.4</v>
      </c>
      <c r="F612" s="16">
        <v>43</v>
      </c>
      <c r="G612" s="16">
        <v>38</v>
      </c>
      <c r="H612" s="16">
        <v>15</v>
      </c>
      <c r="I612" s="22">
        <f t="shared" si="180"/>
        <v>2</v>
      </c>
      <c r="J612" s="22">
        <f t="shared" si="181"/>
        <v>10</v>
      </c>
      <c r="K612" s="22">
        <f t="shared" si="182"/>
        <v>4</v>
      </c>
      <c r="L612" s="22">
        <f t="shared" si="183"/>
        <v>14</v>
      </c>
      <c r="M612" s="22">
        <f t="shared" si="184"/>
        <v>38</v>
      </c>
      <c r="N612" s="22">
        <f t="shared" si="185"/>
        <v>22</v>
      </c>
      <c r="O612" s="22">
        <f t="shared" si="186"/>
        <v>38</v>
      </c>
      <c r="P612" s="23" t="str">
        <f t="shared" si="187"/>
        <v/>
      </c>
      <c r="Q612" s="23" t="str">
        <f t="shared" si="188"/>
        <v>一级,优</v>
      </c>
      <c r="R612" s="28">
        <f t="shared" si="189"/>
        <v>39.4736842105263</v>
      </c>
      <c r="S612" s="28">
        <f t="shared" si="190"/>
        <v>20.1332284665618</v>
      </c>
      <c r="T612" s="28">
        <f t="shared" si="191"/>
        <v>19.3404557439645</v>
      </c>
      <c r="U612" s="29" t="b">
        <f t="shared" si="192"/>
        <v>0</v>
      </c>
      <c r="V612" s="28">
        <f t="shared" si="193"/>
        <v>83</v>
      </c>
      <c r="W612" s="29">
        <f t="shared" si="194"/>
        <v>0</v>
      </c>
      <c r="X612" s="29" t="b">
        <f t="shared" si="195"/>
        <v>0</v>
      </c>
      <c r="Y612" s="28">
        <f t="shared" si="196"/>
        <v>45.65</v>
      </c>
    </row>
    <row r="613" s="1" customFormat="1" spans="1:25">
      <c r="A613" s="14" t="s">
        <v>42</v>
      </c>
      <c r="B613" s="15" t="s">
        <v>652</v>
      </c>
      <c r="C613" s="16">
        <v>6</v>
      </c>
      <c r="D613" s="16">
        <v>22</v>
      </c>
      <c r="E613" s="16">
        <v>0.4</v>
      </c>
      <c r="F613" s="16">
        <v>42</v>
      </c>
      <c r="G613" s="16">
        <v>49</v>
      </c>
      <c r="H613" s="16">
        <v>18</v>
      </c>
      <c r="I613" s="22">
        <f t="shared" si="180"/>
        <v>2</v>
      </c>
      <c r="J613" s="22">
        <f t="shared" si="181"/>
        <v>11</v>
      </c>
      <c r="K613" s="22">
        <f t="shared" si="182"/>
        <v>4</v>
      </c>
      <c r="L613" s="22">
        <f t="shared" si="183"/>
        <v>14</v>
      </c>
      <c r="M613" s="22">
        <f t="shared" si="184"/>
        <v>49</v>
      </c>
      <c r="N613" s="22">
        <f t="shared" si="185"/>
        <v>26</v>
      </c>
      <c r="O613" s="22">
        <f t="shared" si="186"/>
        <v>49</v>
      </c>
      <c r="P613" s="23" t="str">
        <f t="shared" si="187"/>
        <v/>
      </c>
      <c r="Q613" s="23" t="str">
        <f t="shared" si="188"/>
        <v>一级,优</v>
      </c>
      <c r="R613" s="28">
        <f t="shared" si="189"/>
        <v>36.734693877551</v>
      </c>
      <c r="S613" s="28">
        <f t="shared" si="190"/>
        <v>20.4906033853402</v>
      </c>
      <c r="T613" s="28">
        <f t="shared" si="191"/>
        <v>16.2440904922108</v>
      </c>
      <c r="U613" s="29" t="b">
        <f t="shared" si="192"/>
        <v>0</v>
      </c>
      <c r="V613" s="28">
        <f t="shared" si="193"/>
        <v>77.6666666666667</v>
      </c>
      <c r="W613" s="29">
        <f t="shared" si="194"/>
        <v>0</v>
      </c>
      <c r="X613" s="29" t="b">
        <f t="shared" si="195"/>
        <v>0</v>
      </c>
      <c r="Y613" s="28">
        <f t="shared" si="196"/>
        <v>42.7166666666667</v>
      </c>
    </row>
    <row r="614" s="1" customFormat="1" spans="1:25">
      <c r="A614" s="14" t="s">
        <v>42</v>
      </c>
      <c r="B614" s="15" t="s">
        <v>653</v>
      </c>
      <c r="C614" s="16">
        <v>8</v>
      </c>
      <c r="D614" s="16">
        <v>30</v>
      </c>
      <c r="E614" s="16">
        <v>0.4</v>
      </c>
      <c r="F614" s="16">
        <v>39</v>
      </c>
      <c r="G614" s="16">
        <v>54</v>
      </c>
      <c r="H614" s="16">
        <v>17</v>
      </c>
      <c r="I614" s="22">
        <f t="shared" si="180"/>
        <v>3</v>
      </c>
      <c r="J614" s="22">
        <f t="shared" si="181"/>
        <v>15</v>
      </c>
      <c r="K614" s="22">
        <f t="shared" si="182"/>
        <v>4</v>
      </c>
      <c r="L614" s="22">
        <f t="shared" si="183"/>
        <v>13</v>
      </c>
      <c r="M614" s="22">
        <f t="shared" si="184"/>
        <v>52</v>
      </c>
      <c r="N614" s="22">
        <f t="shared" si="185"/>
        <v>25</v>
      </c>
      <c r="O614" s="22">
        <f t="shared" si="186"/>
        <v>52</v>
      </c>
      <c r="P614" s="23" t="str">
        <f t="shared" si="187"/>
        <v>PM10</v>
      </c>
      <c r="Q614" s="23" t="str">
        <f t="shared" si="188"/>
        <v>二级，良</v>
      </c>
      <c r="R614" s="28">
        <f t="shared" si="189"/>
        <v>31.4814814814815</v>
      </c>
      <c r="S614" s="28">
        <f t="shared" si="190"/>
        <v>20.2184945418028</v>
      </c>
      <c r="T614" s="28">
        <f t="shared" si="191"/>
        <v>11.2629869396787</v>
      </c>
      <c r="U614" s="29" t="b">
        <f t="shared" si="192"/>
        <v>0</v>
      </c>
      <c r="V614" s="28">
        <f t="shared" si="193"/>
        <v>79</v>
      </c>
      <c r="W614" s="29">
        <f t="shared" si="194"/>
        <v>0</v>
      </c>
      <c r="X614" s="29" t="b">
        <f t="shared" si="195"/>
        <v>0</v>
      </c>
      <c r="Y614" s="28">
        <f t="shared" si="196"/>
        <v>43.45</v>
      </c>
    </row>
    <row r="615" s="1" customFormat="1" spans="1:25">
      <c r="A615" s="14" t="s">
        <v>42</v>
      </c>
      <c r="B615" s="15" t="s">
        <v>654</v>
      </c>
      <c r="C615" s="16">
        <v>6</v>
      </c>
      <c r="D615" s="16">
        <v>14</v>
      </c>
      <c r="E615" s="16">
        <v>0.4</v>
      </c>
      <c r="F615" s="16">
        <v>62</v>
      </c>
      <c r="G615" s="16">
        <v>46</v>
      </c>
      <c r="H615" s="16">
        <v>15</v>
      </c>
      <c r="I615" s="22">
        <f t="shared" si="180"/>
        <v>2</v>
      </c>
      <c r="J615" s="22">
        <f t="shared" si="181"/>
        <v>7</v>
      </c>
      <c r="K615" s="22">
        <f t="shared" si="182"/>
        <v>4</v>
      </c>
      <c r="L615" s="22">
        <f t="shared" si="183"/>
        <v>20</v>
      </c>
      <c r="M615" s="22">
        <f t="shared" si="184"/>
        <v>46</v>
      </c>
      <c r="N615" s="22">
        <f t="shared" si="185"/>
        <v>22</v>
      </c>
      <c r="O615" s="22">
        <f t="shared" si="186"/>
        <v>46</v>
      </c>
      <c r="P615" s="23" t="str">
        <f t="shared" si="187"/>
        <v/>
      </c>
      <c r="Q615" s="23" t="str">
        <f t="shared" si="188"/>
        <v>一级,优</v>
      </c>
      <c r="R615" s="28">
        <f t="shared" si="189"/>
        <v>32.6086956521739</v>
      </c>
      <c r="S615" s="28">
        <f t="shared" si="190"/>
        <v>19.1382476282226</v>
      </c>
      <c r="T615" s="28">
        <f t="shared" si="191"/>
        <v>13.4704480239514</v>
      </c>
      <c r="U615" s="29" t="b">
        <f t="shared" si="192"/>
        <v>0</v>
      </c>
      <c r="V615" s="28">
        <f t="shared" si="193"/>
        <v>85</v>
      </c>
      <c r="W615" s="29">
        <f t="shared" si="194"/>
        <v>0</v>
      </c>
      <c r="X615" s="29" t="b">
        <f t="shared" si="195"/>
        <v>0</v>
      </c>
      <c r="Y615" s="28">
        <f t="shared" si="196"/>
        <v>46.75</v>
      </c>
    </row>
    <row r="616" s="1" customFormat="1" spans="1:25">
      <c r="A616" s="14" t="s">
        <v>42</v>
      </c>
      <c r="B616" s="15" t="s">
        <v>655</v>
      </c>
      <c r="C616" s="16">
        <v>8</v>
      </c>
      <c r="D616" s="16">
        <v>13</v>
      </c>
      <c r="E616" s="16">
        <v>0.4</v>
      </c>
      <c r="F616" s="16">
        <v>66</v>
      </c>
      <c r="G616" s="16">
        <v>52</v>
      </c>
      <c r="H616" s="16">
        <v>17</v>
      </c>
      <c r="I616" s="22">
        <f t="shared" si="180"/>
        <v>3</v>
      </c>
      <c r="J616" s="22">
        <f t="shared" si="181"/>
        <v>7</v>
      </c>
      <c r="K616" s="22">
        <f t="shared" si="182"/>
        <v>4</v>
      </c>
      <c r="L616" s="22">
        <f t="shared" si="183"/>
        <v>21</v>
      </c>
      <c r="M616" s="22">
        <f t="shared" si="184"/>
        <v>51</v>
      </c>
      <c r="N616" s="22">
        <f t="shared" si="185"/>
        <v>25</v>
      </c>
      <c r="O616" s="22">
        <f t="shared" si="186"/>
        <v>51</v>
      </c>
      <c r="P616" s="23" t="str">
        <f t="shared" si="187"/>
        <v>PM10</v>
      </c>
      <c r="Q616" s="23" t="str">
        <f t="shared" si="188"/>
        <v>二级，良</v>
      </c>
      <c r="R616" s="28">
        <f t="shared" si="189"/>
        <v>32.6923076923077</v>
      </c>
      <c r="S616" s="28">
        <f t="shared" si="190"/>
        <v>18.0461151230466</v>
      </c>
      <c r="T616" s="28">
        <f t="shared" si="191"/>
        <v>14.6461925692611</v>
      </c>
      <c r="U616" s="29" t="b">
        <f t="shared" si="192"/>
        <v>0</v>
      </c>
      <c r="V616" s="28">
        <f t="shared" si="193"/>
        <v>88.6666666666667</v>
      </c>
      <c r="W616" s="29">
        <f t="shared" si="194"/>
        <v>0</v>
      </c>
      <c r="X616" s="29" t="b">
        <f t="shared" si="195"/>
        <v>0</v>
      </c>
      <c r="Y616" s="28">
        <f t="shared" si="196"/>
        <v>48.7666666666667</v>
      </c>
    </row>
    <row r="617" s="1" customFormat="1" spans="1:25">
      <c r="A617" s="14" t="s">
        <v>42</v>
      </c>
      <c r="B617" s="15" t="s">
        <v>656</v>
      </c>
      <c r="C617" s="16">
        <v>7</v>
      </c>
      <c r="D617" s="16">
        <v>14</v>
      </c>
      <c r="E617" s="16">
        <v>0.4</v>
      </c>
      <c r="F617" s="16">
        <v>69</v>
      </c>
      <c r="G617" s="16">
        <v>49</v>
      </c>
      <c r="H617" s="16">
        <v>16</v>
      </c>
      <c r="I617" s="22">
        <f t="shared" si="180"/>
        <v>3</v>
      </c>
      <c r="J617" s="22">
        <f t="shared" si="181"/>
        <v>7</v>
      </c>
      <c r="K617" s="22">
        <f t="shared" si="182"/>
        <v>4</v>
      </c>
      <c r="L617" s="22">
        <f t="shared" si="183"/>
        <v>22</v>
      </c>
      <c r="M617" s="22">
        <f t="shared" si="184"/>
        <v>49</v>
      </c>
      <c r="N617" s="22">
        <f t="shared" si="185"/>
        <v>23</v>
      </c>
      <c r="O617" s="22">
        <f t="shared" si="186"/>
        <v>49</v>
      </c>
      <c r="P617" s="23" t="str">
        <f t="shared" si="187"/>
        <v/>
      </c>
      <c r="Q617" s="23" t="str">
        <f t="shared" si="188"/>
        <v>一级,优</v>
      </c>
      <c r="R617" s="28">
        <f t="shared" si="189"/>
        <v>32.6530612244898</v>
      </c>
      <c r="S617" s="28">
        <f t="shared" si="190"/>
        <v>17.3920957190272</v>
      </c>
      <c r="T617" s="28">
        <f t="shared" si="191"/>
        <v>15.2609655054626</v>
      </c>
      <c r="U617" s="29" t="b">
        <f t="shared" si="192"/>
        <v>0</v>
      </c>
      <c r="V617" s="28">
        <f t="shared" si="193"/>
        <v>93.6666666666667</v>
      </c>
      <c r="W617" s="29">
        <f t="shared" si="194"/>
        <v>0</v>
      </c>
      <c r="X617" s="29" t="b">
        <f t="shared" si="195"/>
        <v>0</v>
      </c>
      <c r="Y617" s="28">
        <f t="shared" si="196"/>
        <v>51.5166666666667</v>
      </c>
    </row>
    <row r="618" s="1" customFormat="1" spans="1:25">
      <c r="A618" s="14" t="s">
        <v>42</v>
      </c>
      <c r="B618" s="15" t="s">
        <v>657</v>
      </c>
      <c r="C618" s="16">
        <v>7</v>
      </c>
      <c r="D618" s="16">
        <v>14</v>
      </c>
      <c r="E618" s="16">
        <v>0.4</v>
      </c>
      <c r="F618" s="16">
        <v>69</v>
      </c>
      <c r="G618" s="16">
        <v>44</v>
      </c>
      <c r="H618" s="16">
        <v>15</v>
      </c>
      <c r="I618" s="22">
        <f t="shared" si="180"/>
        <v>3</v>
      </c>
      <c r="J618" s="22">
        <f t="shared" si="181"/>
        <v>7</v>
      </c>
      <c r="K618" s="22">
        <f t="shared" si="182"/>
        <v>4</v>
      </c>
      <c r="L618" s="22">
        <f t="shared" si="183"/>
        <v>22</v>
      </c>
      <c r="M618" s="22">
        <f t="shared" si="184"/>
        <v>44</v>
      </c>
      <c r="N618" s="22">
        <f t="shared" si="185"/>
        <v>22</v>
      </c>
      <c r="O618" s="22">
        <f t="shared" si="186"/>
        <v>44</v>
      </c>
      <c r="P618" s="23" t="str">
        <f t="shared" si="187"/>
        <v/>
      </c>
      <c r="Q618" s="23" t="str">
        <f t="shared" si="188"/>
        <v>一级,优</v>
      </c>
      <c r="R618" s="28">
        <f t="shared" si="189"/>
        <v>34.0909090909091</v>
      </c>
      <c r="S618" s="28">
        <f t="shared" si="190"/>
        <v>17.1369936782108</v>
      </c>
      <c r="T618" s="28">
        <f t="shared" si="191"/>
        <v>16.9539154126982</v>
      </c>
      <c r="U618" s="29" t="b">
        <f t="shared" si="192"/>
        <v>0</v>
      </c>
      <c r="V618" s="28">
        <f t="shared" si="193"/>
        <v>96</v>
      </c>
      <c r="W618" s="29">
        <f t="shared" si="194"/>
        <v>0</v>
      </c>
      <c r="X618" s="29" t="b">
        <f t="shared" si="195"/>
        <v>0</v>
      </c>
      <c r="Y618" s="28">
        <f t="shared" si="196"/>
        <v>52.8</v>
      </c>
    </row>
    <row r="619" s="1" customFormat="1" spans="1:25">
      <c r="A619" s="14" t="s">
        <v>42</v>
      </c>
      <c r="B619" s="15" t="s">
        <v>658</v>
      </c>
      <c r="C619" s="16">
        <v>8</v>
      </c>
      <c r="D619" s="16">
        <v>19</v>
      </c>
      <c r="E619" s="16">
        <v>0.4</v>
      </c>
      <c r="F619" s="16">
        <v>64</v>
      </c>
      <c r="G619" s="16">
        <v>53</v>
      </c>
      <c r="H619" s="16">
        <v>16</v>
      </c>
      <c r="I619" s="22">
        <f t="shared" si="180"/>
        <v>3</v>
      </c>
      <c r="J619" s="22">
        <f t="shared" si="181"/>
        <v>10</v>
      </c>
      <c r="K619" s="22">
        <f t="shared" si="182"/>
        <v>4</v>
      </c>
      <c r="L619" s="22">
        <f t="shared" si="183"/>
        <v>20</v>
      </c>
      <c r="M619" s="22">
        <f t="shared" si="184"/>
        <v>52</v>
      </c>
      <c r="N619" s="22">
        <f t="shared" si="185"/>
        <v>23</v>
      </c>
      <c r="O619" s="22">
        <f t="shared" si="186"/>
        <v>52</v>
      </c>
      <c r="P619" s="23" t="str">
        <f t="shared" si="187"/>
        <v>PM10</v>
      </c>
      <c r="Q619" s="23" t="str">
        <f t="shared" si="188"/>
        <v>二级，良</v>
      </c>
      <c r="R619" s="28">
        <f t="shared" si="189"/>
        <v>30.188679245283</v>
      </c>
      <c r="S619" s="28">
        <f t="shared" si="190"/>
        <v>16.6884290849094</v>
      </c>
      <c r="T619" s="28">
        <f t="shared" si="191"/>
        <v>13.5002501603736</v>
      </c>
      <c r="U619" s="29" t="b">
        <f t="shared" si="192"/>
        <v>0</v>
      </c>
      <c r="V619" s="28">
        <f t="shared" si="193"/>
        <v>98</v>
      </c>
      <c r="W619" s="29">
        <f t="shared" si="194"/>
        <v>0</v>
      </c>
      <c r="X619" s="29" t="b">
        <f t="shared" si="195"/>
        <v>0</v>
      </c>
      <c r="Y619" s="28">
        <f t="shared" si="196"/>
        <v>53.9</v>
      </c>
    </row>
    <row r="620" s="1" customFormat="1" spans="1:25">
      <c r="A620" s="14" t="s">
        <v>42</v>
      </c>
      <c r="B620" s="15" t="s">
        <v>659</v>
      </c>
      <c r="C620" s="16">
        <v>8</v>
      </c>
      <c r="D620" s="16">
        <v>21</v>
      </c>
      <c r="E620" s="16">
        <v>0.4</v>
      </c>
      <c r="F620" s="16">
        <v>63</v>
      </c>
      <c r="G620" s="16">
        <v>50</v>
      </c>
      <c r="H620" s="16">
        <v>19</v>
      </c>
      <c r="I620" s="22">
        <f t="shared" si="180"/>
        <v>3</v>
      </c>
      <c r="J620" s="22">
        <f t="shared" si="181"/>
        <v>11</v>
      </c>
      <c r="K620" s="22">
        <f t="shared" si="182"/>
        <v>4</v>
      </c>
      <c r="L620" s="22">
        <f t="shared" si="183"/>
        <v>20</v>
      </c>
      <c r="M620" s="22">
        <f t="shared" si="184"/>
        <v>50</v>
      </c>
      <c r="N620" s="22">
        <f t="shared" si="185"/>
        <v>28</v>
      </c>
      <c r="O620" s="22">
        <f t="shared" si="186"/>
        <v>50</v>
      </c>
      <c r="P620" s="23" t="str">
        <f t="shared" si="187"/>
        <v/>
      </c>
      <c r="Q620" s="23" t="str">
        <f t="shared" si="188"/>
        <v>一级,优</v>
      </c>
      <c r="R620" s="28">
        <f t="shared" si="189"/>
        <v>38</v>
      </c>
      <c r="S620" s="28">
        <f t="shared" si="190"/>
        <v>16.1429278655538</v>
      </c>
      <c r="T620" s="28">
        <f t="shared" si="191"/>
        <v>21.8570721344462</v>
      </c>
      <c r="U620" s="29" t="b">
        <f t="shared" si="192"/>
        <v>0</v>
      </c>
      <c r="V620" s="28">
        <f t="shared" si="193"/>
        <v>99.3333333333333</v>
      </c>
      <c r="W620" s="29">
        <f t="shared" si="194"/>
        <v>0</v>
      </c>
      <c r="X620" s="29" t="b">
        <f t="shared" si="195"/>
        <v>0</v>
      </c>
      <c r="Y620" s="28">
        <f t="shared" si="196"/>
        <v>54.6333333333333</v>
      </c>
    </row>
    <row r="621" s="1" customFormat="1" spans="1:25">
      <c r="A621" s="14" t="s">
        <v>42</v>
      </c>
      <c r="B621" s="15" t="s">
        <v>660</v>
      </c>
      <c r="C621" s="16">
        <v>8</v>
      </c>
      <c r="D621" s="16">
        <v>25</v>
      </c>
      <c r="E621" s="16">
        <v>0.4</v>
      </c>
      <c r="F621" s="16">
        <v>59</v>
      </c>
      <c r="G621" s="16">
        <v>52</v>
      </c>
      <c r="H621" s="16">
        <v>17</v>
      </c>
      <c r="I621" s="22">
        <f t="shared" si="180"/>
        <v>3</v>
      </c>
      <c r="J621" s="22">
        <f t="shared" si="181"/>
        <v>13</v>
      </c>
      <c r="K621" s="22">
        <f t="shared" si="182"/>
        <v>4</v>
      </c>
      <c r="L621" s="22">
        <f t="shared" si="183"/>
        <v>19</v>
      </c>
      <c r="M621" s="22">
        <f t="shared" si="184"/>
        <v>51</v>
      </c>
      <c r="N621" s="22">
        <f t="shared" si="185"/>
        <v>25</v>
      </c>
      <c r="O621" s="22">
        <f t="shared" si="186"/>
        <v>51</v>
      </c>
      <c r="P621" s="23" t="str">
        <f t="shared" si="187"/>
        <v>PM10</v>
      </c>
      <c r="Q621" s="23" t="str">
        <f t="shared" si="188"/>
        <v>二级，良</v>
      </c>
      <c r="R621" s="28">
        <f t="shared" si="189"/>
        <v>32.6923076923077</v>
      </c>
      <c r="S621" s="28">
        <f t="shared" si="190"/>
        <v>16.686137742097</v>
      </c>
      <c r="T621" s="28">
        <f t="shared" si="191"/>
        <v>16.0061699502107</v>
      </c>
      <c r="U621" s="29" t="b">
        <f t="shared" si="192"/>
        <v>0</v>
      </c>
      <c r="V621" s="28">
        <f t="shared" si="193"/>
        <v>98</v>
      </c>
      <c r="W621" s="29">
        <f t="shared" si="194"/>
        <v>0</v>
      </c>
      <c r="X621" s="29" t="b">
        <f t="shared" si="195"/>
        <v>0</v>
      </c>
      <c r="Y621" s="28">
        <f t="shared" si="196"/>
        <v>53.9</v>
      </c>
    </row>
    <row r="622" s="1" customFormat="1" spans="1:25">
      <c r="A622" s="14" t="s">
        <v>42</v>
      </c>
      <c r="B622" s="15" t="s">
        <v>661</v>
      </c>
      <c r="C622" s="16">
        <v>7</v>
      </c>
      <c r="D622" s="16">
        <v>30</v>
      </c>
      <c r="E622" s="16">
        <v>0.4</v>
      </c>
      <c r="F622" s="16">
        <v>53</v>
      </c>
      <c r="G622" s="16">
        <v>57</v>
      </c>
      <c r="H622" s="16">
        <v>19</v>
      </c>
      <c r="I622" s="22">
        <f t="shared" si="180"/>
        <v>3</v>
      </c>
      <c r="J622" s="22">
        <f t="shared" si="181"/>
        <v>15</v>
      </c>
      <c r="K622" s="22">
        <f t="shared" si="182"/>
        <v>4</v>
      </c>
      <c r="L622" s="22">
        <f t="shared" si="183"/>
        <v>17</v>
      </c>
      <c r="M622" s="22">
        <f t="shared" si="184"/>
        <v>54</v>
      </c>
      <c r="N622" s="22">
        <f t="shared" si="185"/>
        <v>28</v>
      </c>
      <c r="O622" s="22">
        <f t="shared" si="186"/>
        <v>54</v>
      </c>
      <c r="P622" s="23" t="str">
        <f t="shared" si="187"/>
        <v>PM10</v>
      </c>
      <c r="Q622" s="23" t="str">
        <f t="shared" si="188"/>
        <v>二级，良</v>
      </c>
      <c r="R622" s="28">
        <f t="shared" si="189"/>
        <v>33.3333333333333</v>
      </c>
      <c r="S622" s="28">
        <f t="shared" si="190"/>
        <v>16.6931054121081</v>
      </c>
      <c r="T622" s="28">
        <f t="shared" si="191"/>
        <v>16.6402279212252</v>
      </c>
      <c r="U622" s="29" t="b">
        <f t="shared" si="192"/>
        <v>0</v>
      </c>
      <c r="V622" s="28">
        <f t="shared" si="193"/>
        <v>100</v>
      </c>
      <c r="W622" s="29">
        <f t="shared" si="194"/>
        <v>0</v>
      </c>
      <c r="X622" s="29" t="b">
        <f t="shared" si="195"/>
        <v>0</v>
      </c>
      <c r="Y622" s="28">
        <f t="shared" si="196"/>
        <v>55</v>
      </c>
    </row>
    <row r="623" s="1" customFormat="1" spans="1:25">
      <c r="A623" s="14" t="s">
        <v>42</v>
      </c>
      <c r="B623" s="15" t="s">
        <v>662</v>
      </c>
      <c r="C623" s="16">
        <v>8</v>
      </c>
      <c r="D623" s="16">
        <v>47</v>
      </c>
      <c r="E623" s="16">
        <v>0.5</v>
      </c>
      <c r="F623" s="16">
        <v>32</v>
      </c>
      <c r="G623" s="16">
        <v>69</v>
      </c>
      <c r="H623" s="16">
        <v>29</v>
      </c>
      <c r="I623" s="22">
        <f t="shared" si="180"/>
        <v>3</v>
      </c>
      <c r="J623" s="22">
        <f t="shared" si="181"/>
        <v>24</v>
      </c>
      <c r="K623" s="22">
        <f t="shared" si="182"/>
        <v>5</v>
      </c>
      <c r="L623" s="22">
        <f t="shared" si="183"/>
        <v>10</v>
      </c>
      <c r="M623" s="22">
        <f t="shared" si="184"/>
        <v>60</v>
      </c>
      <c r="N623" s="22">
        <f t="shared" si="185"/>
        <v>42</v>
      </c>
      <c r="O623" s="22">
        <f t="shared" si="186"/>
        <v>60</v>
      </c>
      <c r="P623" s="23" t="str">
        <f t="shared" si="187"/>
        <v>PM10</v>
      </c>
      <c r="Q623" s="23" t="str">
        <f t="shared" si="188"/>
        <v>二级，良</v>
      </c>
      <c r="R623" s="28">
        <f t="shared" si="189"/>
        <v>42.0289855072464</v>
      </c>
      <c r="S623" s="28">
        <f t="shared" si="190"/>
        <v>16.7465242155269</v>
      </c>
      <c r="T623" s="28">
        <f t="shared" si="191"/>
        <v>25.2824612917195</v>
      </c>
      <c r="U623" s="29" t="b">
        <f t="shared" si="192"/>
        <v>0</v>
      </c>
      <c r="V623" s="28">
        <f t="shared" si="193"/>
        <v>101.666666666667</v>
      </c>
      <c r="W623" s="29">
        <f t="shared" si="194"/>
        <v>0</v>
      </c>
      <c r="X623" s="29" t="b">
        <f t="shared" si="195"/>
        <v>0</v>
      </c>
      <c r="Y623" s="28">
        <f t="shared" si="196"/>
        <v>55.9166666666667</v>
      </c>
    </row>
    <row r="624" s="1" customFormat="1" spans="1:25">
      <c r="A624" s="14" t="s">
        <v>42</v>
      </c>
      <c r="B624" s="15" t="s">
        <v>663</v>
      </c>
      <c r="C624" s="16">
        <v>9</v>
      </c>
      <c r="D624" s="16">
        <v>60</v>
      </c>
      <c r="E624" s="16">
        <v>0.6</v>
      </c>
      <c r="F624" s="16">
        <v>18</v>
      </c>
      <c r="G624" s="16">
        <v>95</v>
      </c>
      <c r="H624" s="16">
        <v>41</v>
      </c>
      <c r="I624" s="22">
        <f t="shared" si="180"/>
        <v>3</v>
      </c>
      <c r="J624" s="22">
        <f t="shared" si="181"/>
        <v>30</v>
      </c>
      <c r="K624" s="22">
        <f t="shared" si="182"/>
        <v>6</v>
      </c>
      <c r="L624" s="22">
        <f t="shared" si="183"/>
        <v>6</v>
      </c>
      <c r="M624" s="22">
        <f t="shared" si="184"/>
        <v>73</v>
      </c>
      <c r="N624" s="22">
        <f t="shared" si="185"/>
        <v>58</v>
      </c>
      <c r="O624" s="22">
        <f t="shared" si="186"/>
        <v>73</v>
      </c>
      <c r="P624" s="23" t="str">
        <f t="shared" si="187"/>
        <v>PM10</v>
      </c>
      <c r="Q624" s="23" t="str">
        <f t="shared" si="188"/>
        <v>二级，良</v>
      </c>
      <c r="R624" s="28">
        <f t="shared" si="189"/>
        <v>43.1578947368421</v>
      </c>
      <c r="S624" s="28">
        <f t="shared" si="190"/>
        <v>17.52785123909</v>
      </c>
      <c r="T624" s="28">
        <f t="shared" si="191"/>
        <v>25.6300434977522</v>
      </c>
      <c r="U624" s="29" t="b">
        <f t="shared" si="192"/>
        <v>0</v>
      </c>
      <c r="V624" s="28">
        <f t="shared" si="193"/>
        <v>108.333333333333</v>
      </c>
      <c r="W624" s="29">
        <f t="shared" si="194"/>
        <v>0</v>
      </c>
      <c r="X624" s="29" t="b">
        <f t="shared" si="195"/>
        <v>0</v>
      </c>
      <c r="Y624" s="28">
        <f t="shared" si="196"/>
        <v>59.5833333333333</v>
      </c>
    </row>
    <row r="625" s="1" customFormat="1" spans="1:25">
      <c r="A625" s="14" t="s">
        <v>42</v>
      </c>
      <c r="B625" s="15" t="s">
        <v>664</v>
      </c>
      <c r="C625" s="16">
        <v>8</v>
      </c>
      <c r="D625" s="16">
        <v>60</v>
      </c>
      <c r="E625" s="16">
        <v>0.7</v>
      </c>
      <c r="F625" s="16">
        <v>13</v>
      </c>
      <c r="G625" s="16">
        <v>99</v>
      </c>
      <c r="H625" s="16">
        <v>52</v>
      </c>
      <c r="I625" s="22">
        <f t="shared" si="180"/>
        <v>3</v>
      </c>
      <c r="J625" s="22">
        <f t="shared" si="181"/>
        <v>30</v>
      </c>
      <c r="K625" s="22">
        <f t="shared" si="182"/>
        <v>7</v>
      </c>
      <c r="L625" s="22">
        <f t="shared" si="183"/>
        <v>5</v>
      </c>
      <c r="M625" s="22">
        <f t="shared" si="184"/>
        <v>75</v>
      </c>
      <c r="N625" s="22">
        <f t="shared" si="185"/>
        <v>72</v>
      </c>
      <c r="O625" s="22">
        <f t="shared" si="186"/>
        <v>75</v>
      </c>
      <c r="P625" s="23" t="str">
        <f t="shared" si="187"/>
        <v>PM10</v>
      </c>
      <c r="Q625" s="23" t="str">
        <f t="shared" si="188"/>
        <v>二级，良</v>
      </c>
      <c r="R625" s="28">
        <f t="shared" si="189"/>
        <v>52.5252525252525</v>
      </c>
      <c r="S625" s="28">
        <f t="shared" si="190"/>
        <v>18.283433376251</v>
      </c>
      <c r="T625" s="28">
        <f t="shared" si="191"/>
        <v>34.2418191490015</v>
      </c>
      <c r="U625" s="29" t="b">
        <f t="shared" si="192"/>
        <v>0</v>
      </c>
      <c r="V625" s="28">
        <f t="shared" si="193"/>
        <v>125.333333333333</v>
      </c>
      <c r="W625" s="29">
        <f t="shared" si="194"/>
        <v>0</v>
      </c>
      <c r="X625" s="29" t="b">
        <f t="shared" si="195"/>
        <v>0</v>
      </c>
      <c r="Y625" s="28">
        <f t="shared" si="196"/>
        <v>68.9333333333333</v>
      </c>
    </row>
    <row r="626" s="1" customFormat="1" spans="1:25">
      <c r="A626" s="14" t="s">
        <v>42</v>
      </c>
      <c r="B626" s="15" t="s">
        <v>665</v>
      </c>
      <c r="C626" s="16">
        <v>8</v>
      </c>
      <c r="D626" s="16">
        <v>57</v>
      </c>
      <c r="E626" s="16">
        <v>0.7</v>
      </c>
      <c r="F626" s="16">
        <v>10</v>
      </c>
      <c r="G626" s="16">
        <v>103</v>
      </c>
      <c r="H626" s="16">
        <v>52</v>
      </c>
      <c r="I626" s="22">
        <f t="shared" si="180"/>
        <v>3</v>
      </c>
      <c r="J626" s="22">
        <f t="shared" si="181"/>
        <v>29</v>
      </c>
      <c r="K626" s="22">
        <f t="shared" si="182"/>
        <v>7</v>
      </c>
      <c r="L626" s="22">
        <f t="shared" si="183"/>
        <v>4</v>
      </c>
      <c r="M626" s="22">
        <f t="shared" si="184"/>
        <v>77</v>
      </c>
      <c r="N626" s="22">
        <f t="shared" si="185"/>
        <v>72</v>
      </c>
      <c r="O626" s="22">
        <f t="shared" si="186"/>
        <v>77</v>
      </c>
      <c r="P626" s="23" t="str">
        <f t="shared" si="187"/>
        <v>PM10</v>
      </c>
      <c r="Q626" s="23" t="str">
        <f t="shared" si="188"/>
        <v>二级，良</v>
      </c>
      <c r="R626" s="28">
        <f t="shared" si="189"/>
        <v>50.4854368932039</v>
      </c>
      <c r="S626" s="28">
        <f t="shared" si="190"/>
        <v>20.1448144829152</v>
      </c>
      <c r="T626" s="28">
        <f t="shared" si="191"/>
        <v>30.3406224102887</v>
      </c>
      <c r="U626" s="29" t="b">
        <f t="shared" si="192"/>
        <v>0</v>
      </c>
      <c r="V626" s="28">
        <f t="shared" si="193"/>
        <v>140.666666666667</v>
      </c>
      <c r="W626" s="29">
        <f t="shared" si="194"/>
        <v>0</v>
      </c>
      <c r="X626" s="29" t="b">
        <f t="shared" si="195"/>
        <v>0</v>
      </c>
      <c r="Y626" s="28">
        <f t="shared" si="196"/>
        <v>77.3666666666667</v>
      </c>
    </row>
    <row r="627" s="1" customFormat="1" spans="1:25">
      <c r="A627" s="14" t="s">
        <v>42</v>
      </c>
      <c r="B627" s="15" t="s">
        <v>666</v>
      </c>
      <c r="C627" s="16">
        <v>6</v>
      </c>
      <c r="D627" s="16">
        <v>37</v>
      </c>
      <c r="E627" s="16">
        <v>0.6</v>
      </c>
      <c r="F627" s="16">
        <v>20</v>
      </c>
      <c r="G627" s="16">
        <v>84</v>
      </c>
      <c r="H627" s="16">
        <v>29</v>
      </c>
      <c r="I627" s="22">
        <f t="shared" si="180"/>
        <v>2</v>
      </c>
      <c r="J627" s="22">
        <f t="shared" si="181"/>
        <v>19</v>
      </c>
      <c r="K627" s="22">
        <f t="shared" si="182"/>
        <v>6</v>
      </c>
      <c r="L627" s="22">
        <f t="shared" si="183"/>
        <v>7</v>
      </c>
      <c r="M627" s="22">
        <f t="shared" si="184"/>
        <v>67</v>
      </c>
      <c r="N627" s="22">
        <f t="shared" si="185"/>
        <v>42</v>
      </c>
      <c r="O627" s="22">
        <f t="shared" si="186"/>
        <v>67</v>
      </c>
      <c r="P627" s="23" t="str">
        <f t="shared" si="187"/>
        <v>PM10</v>
      </c>
      <c r="Q627" s="23" t="str">
        <f t="shared" si="188"/>
        <v>二级，良</v>
      </c>
      <c r="R627" s="28">
        <f t="shared" si="189"/>
        <v>34.5238095238095</v>
      </c>
      <c r="S627" s="28">
        <f t="shared" si="190"/>
        <v>21.1852675573488</v>
      </c>
      <c r="T627" s="28">
        <f t="shared" si="191"/>
        <v>13.3385419664607</v>
      </c>
      <c r="U627" s="29" t="b">
        <f t="shared" si="192"/>
        <v>0</v>
      </c>
      <c r="V627" s="28">
        <f t="shared" si="193"/>
        <v>158.333333333333</v>
      </c>
      <c r="W627" s="29">
        <f t="shared" si="194"/>
        <v>0</v>
      </c>
      <c r="X627" s="29" t="b">
        <f t="shared" si="195"/>
        <v>0</v>
      </c>
      <c r="Y627" s="28">
        <f t="shared" si="196"/>
        <v>87.0833333333333</v>
      </c>
    </row>
    <row r="628" s="1" customFormat="1" spans="1:25">
      <c r="A628" s="14" t="s">
        <v>42</v>
      </c>
      <c r="B628" s="15" t="s">
        <v>667</v>
      </c>
      <c r="C628" s="16">
        <v>6</v>
      </c>
      <c r="D628" s="16">
        <v>19</v>
      </c>
      <c r="E628" s="16">
        <v>0.5</v>
      </c>
      <c r="F628" s="16">
        <v>34</v>
      </c>
      <c r="G628" s="16">
        <v>39</v>
      </c>
      <c r="H628" s="16">
        <v>17</v>
      </c>
      <c r="I628" s="22">
        <f t="shared" si="180"/>
        <v>2</v>
      </c>
      <c r="J628" s="22">
        <f t="shared" si="181"/>
        <v>10</v>
      </c>
      <c r="K628" s="22">
        <f t="shared" si="182"/>
        <v>5</v>
      </c>
      <c r="L628" s="22">
        <f t="shared" si="183"/>
        <v>11</v>
      </c>
      <c r="M628" s="22">
        <f t="shared" si="184"/>
        <v>39</v>
      </c>
      <c r="N628" s="22">
        <f t="shared" si="185"/>
        <v>25</v>
      </c>
      <c r="O628" s="22">
        <f t="shared" si="186"/>
        <v>39</v>
      </c>
      <c r="P628" s="23" t="str">
        <f t="shared" si="187"/>
        <v/>
      </c>
      <c r="Q628" s="23" t="str">
        <f t="shared" si="188"/>
        <v>一级,优</v>
      </c>
      <c r="R628" s="28">
        <f t="shared" si="189"/>
        <v>43.5897435897436</v>
      </c>
      <c r="S628" s="28">
        <f t="shared" si="190"/>
        <v>21.337892709974</v>
      </c>
      <c r="T628" s="28">
        <f t="shared" si="191"/>
        <v>22.2518508797696</v>
      </c>
      <c r="U628" s="29" t="b">
        <f t="shared" si="192"/>
        <v>0</v>
      </c>
      <c r="V628" s="28">
        <f t="shared" si="193"/>
        <v>169</v>
      </c>
      <c r="W628" s="29">
        <f t="shared" si="194"/>
        <v>0</v>
      </c>
      <c r="X628" s="29" t="b">
        <f t="shared" si="195"/>
        <v>0</v>
      </c>
      <c r="Y628" s="28">
        <f t="shared" si="196"/>
        <v>92.95</v>
      </c>
    </row>
    <row r="629" s="1" customFormat="1" spans="1:25">
      <c r="A629" s="14" t="s">
        <v>42</v>
      </c>
      <c r="B629" s="15" t="s">
        <v>668</v>
      </c>
      <c r="C629" s="16">
        <v>8</v>
      </c>
      <c r="D629" s="16">
        <v>22</v>
      </c>
      <c r="E629" s="16">
        <v>0.5</v>
      </c>
      <c r="F629" s="16">
        <v>28</v>
      </c>
      <c r="G629" s="16">
        <v>32</v>
      </c>
      <c r="H629" s="16">
        <v>18</v>
      </c>
      <c r="I629" s="22">
        <f t="shared" ref="I629:I660" si="197">ROUNDUP(IF(COUNT(C629)=1,IF(C629&gt;2620,500,IF(C629&gt;=2100,(C629-2100)*(500-400)/(2620-2100)+400,IF(C629&gt;=1600,(C629-1600)*(400-300)/(2100-1600)+300,IF(C629&gt;800,(C629-800)*(300-200)/(2100-1600)+200,IF(C629&gt;=650,(C629-650)*(200-150)/(800-650)+150,IF(C629&gt;=500,(C629-500)*(150-100)/(650-500)+100,IF(C629&gt;=150,(C629-150)*(100-50)/(500-150)+50,IF(C629&gt;=0,(C629-0)*(50-0)/(150-0)+0,"无效值"))))))))),0)</f>
        <v>3</v>
      </c>
      <c r="J629" s="22">
        <f t="shared" ref="J629:J660" si="198">ROUNDUP(IF(COUNT(D629)=1,IF(D629&gt;3840,500,IF(D629&gt;=3090,(D629-3090)*(500-400)/(3840-3090)+400,IF(D629&gt;=2340,(D629-2340)*(400-300)/(3090-2340)+300,IF(D629&gt;=1200,(D629-1200)*(300-200)/(2340-1200)+200,IF(D629&gt;=700,(D629-700)*(200-150)/(1200-700)+150,IF(D629&gt;=200,(D629-200)*(150-100)/(700-200)+100,IF(D629&gt;=100,(D629-100)*(100-50)/(200-100)+50,IF(D629&gt;=0,(D629-0)*(50-0)/(100-0)+0,"无效值"))))))))),0)</f>
        <v>11</v>
      </c>
      <c r="K629" s="22">
        <f t="shared" ref="K629:K660" si="199">ROUNDUP(IF(COUNT(E629)=1,IF(E629&gt;150,500,IF(E629&gt;=120,(E629-120)*(500-400)/(150-120)+400,IF(E629&gt;=90,(E629-90)*(400-300)/(120-90)+300,IF(E629&gt;=60,(E629-60)*(300-200)/(90-60)+200,IF(E629&gt;=35,(E629-35)*(200-150)/(60-35)+150,IF(E629&gt;=10,(E629-10)*(150-100)/(35-10)+100,IF(E629&gt;=5,(E629-5)*(100-50)/(10-5)+50,IF(E629&gt;=0,(E629-0)*(50-0)/(5-0)+0,"无效值"))))))))),0)</f>
        <v>5</v>
      </c>
      <c r="L629" s="22">
        <f t="shared" ref="L629:L660" si="200">ROUNDUP(IF(COUNT(F629)=1,IF(F629&gt;1200,500,IF(F629&gt;=1000,(F629-1000)*(500-400)/(1200-1000)+400,IF(F629&gt;=800,(F629-800)*(400-300)/(1000-800)+300,IF(F629&gt;=400,(F629-400)*(300-200)/(800-400)+200,IF(F629&gt;=300,(F629-300)*(200-150)/(400-300)+150,IF(F629&gt;=200,(F629-200)*(150-100)/(300-200)+100,IF(F629&gt;=160,(F629-160)*(100-50)/(200-160)+50,IF(F629&gt;=0,(F629-0)*(50-0)/(160-0)+0,"无效值"))))))))),0)</f>
        <v>9</v>
      </c>
      <c r="M629" s="22">
        <f t="shared" ref="M629:M660" si="201">ROUNDUP(IF(COUNT(G629)=1,IF(G629&gt;600,500,IF(G629&gt;=500,(G629-500)*(500-400)/(600-500)+400,IF(G629&gt;=420,(G629-420)*(400-300)/(500-420)+300,IF(G629&gt;=350,(G629-350)*(300-200)/(420-350)+200,IF(G629&gt;=250,(G629-250)*(200-150)/(350-250)+150,IF(G629&gt;=150,(G629-150)*(150-100)/(250-150)+100,IF(G629&gt;=50,(G629-50)*(100-50)/(150-50)+50,IF(G629&gt;=0,(G629-0)*(50-0)/(50-0)+0,"无效值"))))))))),0)</f>
        <v>32</v>
      </c>
      <c r="N629" s="22">
        <f t="shared" ref="N629:N660" si="202">ROUNDUP(IF(COUNT(H629)=1,IF(H629&gt;500,500,IF(H629&gt;=350,(H629-350)*(500-400)/(500-350)+400,IF(H629&gt;=250,(H629-250)*(400-300)/(350-250)+300,IF(H629&gt;=150,(H629-150)*(300-200)/(250-150)+200,IF(H629&gt;=115,(H629-115)*(200-150)/(150-115)+150,IF(H629&gt;=75,(H629-75)*(150-100)/(115-75)+100,IF(H629&gt;=35,(H629-35)*(100-50)/(75-35)+50,IF(H629&gt;=0,(H629-0)*(50-0)/(35-0)+0,"无效值"))))))))),0)</f>
        <v>26</v>
      </c>
      <c r="O629" s="22">
        <f t="shared" ref="O629:O660" si="203">IF(MAX(I629:N629)&lt;=100,IF(COUNTIF(C629:N629,"&gt;0")=12,MAX(I629:N629),""),MAX(I629:N629))</f>
        <v>32</v>
      </c>
      <c r="P629" s="23" t="str">
        <f t="shared" ref="P629:P660" si="204">IF(O629&lt;=50,"",IF(O629=I629,"SO2",IF(O629=J629,"NO2",IF(O629=K629,"CO",IF(O629=L629,"O3",IF(O629=M629,"PM10",IF(O629=N629,"PM2.5",)))))))</f>
        <v/>
      </c>
      <c r="Q629" s="23" t="str">
        <f t="shared" ref="Q629:Q660" si="205">IF(COUNT(O629)=1,IF(O629&lt;=50,"一级,优",IF(O629&lt;=100,"二级，良",IF(O629&lt;=150,"三级，轻度污染",IF(O629&lt;=200,"四级，中度污染",IF(O629&lt;=300,"五级，重度污染",IF(O629&gt;300,"六级，严重污染")))))))</f>
        <v>一级,优</v>
      </c>
      <c r="R629" s="28">
        <f t="shared" ref="R629:R660" si="206">H629/G629*100</f>
        <v>56.25</v>
      </c>
      <c r="S629" s="28">
        <f t="shared" ref="S629:S660" si="207">AVERAGE(R623:R628)*0.5</f>
        <v>22.1925935646748</v>
      </c>
      <c r="T629" s="28">
        <f t="shared" ref="T629:T660" si="208">R629-S629</f>
        <v>34.0574064353252</v>
      </c>
      <c r="U629" s="29" t="b">
        <f t="shared" ref="U629:U660" si="209">IF(G629&gt;150,"PM10")</f>
        <v>0</v>
      </c>
      <c r="V629" s="28">
        <f t="shared" ref="V629:V660" si="210">AVERAGE(G623:G628)*2</f>
        <v>163</v>
      </c>
      <c r="W629" s="29">
        <f t="shared" ref="W629:W660" si="211">IF(V629="","",IF(G629&gt;=V629,1,0))</f>
        <v>0</v>
      </c>
      <c r="X629" s="29" t="b">
        <f t="shared" ref="X629:X660" si="212">IF(G629&gt;150,"PM10")</f>
        <v>0</v>
      </c>
      <c r="Y629" s="28">
        <f t="shared" ref="Y629:Y660" si="213">AVERAGE(G623:G628)*10%+AVERAGE(G623:G628)</f>
        <v>89.65</v>
      </c>
    </row>
    <row r="630" s="1" customFormat="1" spans="1:25">
      <c r="A630" s="14" t="s">
        <v>42</v>
      </c>
      <c r="B630" s="15" t="s">
        <v>669</v>
      </c>
      <c r="C630" s="16">
        <v>6</v>
      </c>
      <c r="D630" s="16">
        <v>16</v>
      </c>
      <c r="E630" s="16">
        <v>0.5</v>
      </c>
      <c r="F630" s="16">
        <v>33</v>
      </c>
      <c r="G630" s="16">
        <v>38</v>
      </c>
      <c r="H630" s="16">
        <v>15</v>
      </c>
      <c r="I630" s="22">
        <f t="shared" si="197"/>
        <v>2</v>
      </c>
      <c r="J630" s="22">
        <f t="shared" si="198"/>
        <v>8</v>
      </c>
      <c r="K630" s="22">
        <f t="shared" si="199"/>
        <v>5</v>
      </c>
      <c r="L630" s="22">
        <f t="shared" si="200"/>
        <v>11</v>
      </c>
      <c r="M630" s="22">
        <f t="shared" si="201"/>
        <v>38</v>
      </c>
      <c r="N630" s="22">
        <f t="shared" si="202"/>
        <v>22</v>
      </c>
      <c r="O630" s="22">
        <f t="shared" si="203"/>
        <v>38</v>
      </c>
      <c r="P630" s="23" t="str">
        <f t="shared" si="204"/>
        <v/>
      </c>
      <c r="Q630" s="23" t="str">
        <f t="shared" si="205"/>
        <v>一级,优</v>
      </c>
      <c r="R630" s="28">
        <f t="shared" si="206"/>
        <v>39.4736842105263</v>
      </c>
      <c r="S630" s="28">
        <f t="shared" si="207"/>
        <v>23.3776781057376</v>
      </c>
      <c r="T630" s="28">
        <f t="shared" si="208"/>
        <v>16.0960061047887</v>
      </c>
      <c r="U630" s="29" t="b">
        <f t="shared" si="209"/>
        <v>0</v>
      </c>
      <c r="V630" s="28">
        <f t="shared" si="210"/>
        <v>150.666666666667</v>
      </c>
      <c r="W630" s="29">
        <f t="shared" si="211"/>
        <v>0</v>
      </c>
      <c r="X630" s="29" t="b">
        <f t="shared" si="212"/>
        <v>0</v>
      </c>
      <c r="Y630" s="28">
        <f t="shared" si="213"/>
        <v>82.8666666666667</v>
      </c>
    </row>
    <row r="631" s="1" customFormat="1" spans="1:25">
      <c r="A631" s="14" t="s">
        <v>42</v>
      </c>
      <c r="B631" s="15" t="s">
        <v>670</v>
      </c>
      <c r="C631" s="16">
        <v>6</v>
      </c>
      <c r="D631" s="16">
        <v>13</v>
      </c>
      <c r="E631" s="16">
        <v>0.5</v>
      </c>
      <c r="F631" s="16">
        <v>38</v>
      </c>
      <c r="G631" s="16">
        <v>30</v>
      </c>
      <c r="H631" s="16">
        <v>15</v>
      </c>
      <c r="I631" s="22">
        <f t="shared" si="197"/>
        <v>2</v>
      </c>
      <c r="J631" s="22">
        <f t="shared" si="198"/>
        <v>7</v>
      </c>
      <c r="K631" s="22">
        <f t="shared" si="199"/>
        <v>5</v>
      </c>
      <c r="L631" s="22">
        <f t="shared" si="200"/>
        <v>12</v>
      </c>
      <c r="M631" s="22">
        <f t="shared" si="201"/>
        <v>30</v>
      </c>
      <c r="N631" s="22">
        <f t="shared" si="202"/>
        <v>22</v>
      </c>
      <c r="O631" s="22">
        <f t="shared" si="203"/>
        <v>30</v>
      </c>
      <c r="P631" s="23" t="str">
        <f t="shared" si="204"/>
        <v/>
      </c>
      <c r="Q631" s="23" t="str">
        <f t="shared" si="205"/>
        <v>一级,优</v>
      </c>
      <c r="R631" s="28">
        <f t="shared" si="206"/>
        <v>50</v>
      </c>
      <c r="S631" s="28">
        <f t="shared" si="207"/>
        <v>23.070660561878</v>
      </c>
      <c r="T631" s="28">
        <f t="shared" si="208"/>
        <v>26.929339438122</v>
      </c>
      <c r="U631" s="29" t="b">
        <f t="shared" si="209"/>
        <v>0</v>
      </c>
      <c r="V631" s="28">
        <f t="shared" si="210"/>
        <v>131.666666666667</v>
      </c>
      <c r="W631" s="29">
        <f t="shared" si="211"/>
        <v>0</v>
      </c>
      <c r="X631" s="29" t="b">
        <f t="shared" si="212"/>
        <v>0</v>
      </c>
      <c r="Y631" s="28">
        <f t="shared" si="213"/>
        <v>72.4166666666667</v>
      </c>
    </row>
    <row r="632" s="1" customFormat="1" spans="1:25">
      <c r="A632" s="14" t="s">
        <v>42</v>
      </c>
      <c r="B632" s="15" t="s">
        <v>671</v>
      </c>
      <c r="C632" s="16">
        <v>6</v>
      </c>
      <c r="D632" s="16">
        <v>11</v>
      </c>
      <c r="E632" s="16">
        <v>0.5</v>
      </c>
      <c r="F632" s="16">
        <v>40</v>
      </c>
      <c r="G632" s="16">
        <v>38</v>
      </c>
      <c r="H632" s="16">
        <v>16</v>
      </c>
      <c r="I632" s="22">
        <f t="shared" si="197"/>
        <v>2</v>
      </c>
      <c r="J632" s="22">
        <f t="shared" si="198"/>
        <v>6</v>
      </c>
      <c r="K632" s="22">
        <f t="shared" si="199"/>
        <v>5</v>
      </c>
      <c r="L632" s="22">
        <f t="shared" si="200"/>
        <v>13</v>
      </c>
      <c r="M632" s="22">
        <f t="shared" si="201"/>
        <v>38</v>
      </c>
      <c r="N632" s="22">
        <f t="shared" si="202"/>
        <v>23</v>
      </c>
      <c r="O632" s="22">
        <f t="shared" si="203"/>
        <v>38</v>
      </c>
      <c r="P632" s="23" t="str">
        <f t="shared" si="204"/>
        <v/>
      </c>
      <c r="Q632" s="23" t="str">
        <f t="shared" si="205"/>
        <v>一级,优</v>
      </c>
      <c r="R632" s="28">
        <f t="shared" si="206"/>
        <v>42.1052631578947</v>
      </c>
      <c r="S632" s="28">
        <f t="shared" si="207"/>
        <v>22.8602228514403</v>
      </c>
      <c r="T632" s="28">
        <f t="shared" si="208"/>
        <v>19.2450403064545</v>
      </c>
      <c r="U632" s="29" t="b">
        <f t="shared" si="209"/>
        <v>0</v>
      </c>
      <c r="V632" s="28">
        <f t="shared" si="210"/>
        <v>108.666666666667</v>
      </c>
      <c r="W632" s="29">
        <f t="shared" si="211"/>
        <v>0</v>
      </c>
      <c r="X632" s="29" t="b">
        <f t="shared" si="212"/>
        <v>0</v>
      </c>
      <c r="Y632" s="28">
        <f t="shared" si="213"/>
        <v>59.7666666666667</v>
      </c>
    </row>
    <row r="633" s="1" customFormat="1" spans="1:25">
      <c r="A633" s="14" t="s">
        <v>42</v>
      </c>
      <c r="B633" s="15" t="s">
        <v>672</v>
      </c>
      <c r="C633" s="16">
        <v>6</v>
      </c>
      <c r="D633" s="16">
        <v>10</v>
      </c>
      <c r="E633" s="16">
        <v>0.5</v>
      </c>
      <c r="F633" s="16">
        <v>42</v>
      </c>
      <c r="G633" s="16">
        <v>35</v>
      </c>
      <c r="H633" s="16">
        <v>18</v>
      </c>
      <c r="I633" s="22">
        <f t="shared" si="197"/>
        <v>2</v>
      </c>
      <c r="J633" s="22">
        <f t="shared" si="198"/>
        <v>5</v>
      </c>
      <c r="K633" s="22">
        <f t="shared" si="199"/>
        <v>5</v>
      </c>
      <c r="L633" s="22">
        <f t="shared" si="200"/>
        <v>14</v>
      </c>
      <c r="M633" s="22">
        <f t="shared" si="201"/>
        <v>35</v>
      </c>
      <c r="N633" s="22">
        <f t="shared" si="202"/>
        <v>26</v>
      </c>
      <c r="O633" s="22">
        <f t="shared" si="203"/>
        <v>35</v>
      </c>
      <c r="P633" s="23" t="str">
        <f t="shared" si="204"/>
        <v/>
      </c>
      <c r="Q633" s="23" t="str">
        <f t="shared" si="205"/>
        <v>一级,优</v>
      </c>
      <c r="R633" s="28">
        <f t="shared" si="206"/>
        <v>51.4285714285714</v>
      </c>
      <c r="S633" s="28">
        <f t="shared" si="207"/>
        <v>22.1618750401645</v>
      </c>
      <c r="T633" s="28">
        <f t="shared" si="208"/>
        <v>29.2666963884069</v>
      </c>
      <c r="U633" s="29" t="b">
        <f t="shared" si="209"/>
        <v>0</v>
      </c>
      <c r="V633" s="28">
        <f t="shared" si="210"/>
        <v>87</v>
      </c>
      <c r="W633" s="29">
        <f t="shared" si="211"/>
        <v>0</v>
      </c>
      <c r="X633" s="29" t="b">
        <f t="shared" si="212"/>
        <v>0</v>
      </c>
      <c r="Y633" s="28">
        <f t="shared" si="213"/>
        <v>47.85</v>
      </c>
    </row>
    <row r="634" s="1" customFormat="1" spans="1:25">
      <c r="A634" s="14" t="s">
        <v>42</v>
      </c>
      <c r="B634" s="15" t="s">
        <v>673</v>
      </c>
      <c r="C634" s="16">
        <v>6</v>
      </c>
      <c r="D634" s="16">
        <v>10</v>
      </c>
      <c r="E634" s="16">
        <v>0.5</v>
      </c>
      <c r="F634" s="16">
        <v>41</v>
      </c>
      <c r="G634" s="16">
        <v>39</v>
      </c>
      <c r="H634" s="16">
        <v>18</v>
      </c>
      <c r="I634" s="22">
        <f t="shared" si="197"/>
        <v>2</v>
      </c>
      <c r="J634" s="22">
        <f t="shared" si="198"/>
        <v>5</v>
      </c>
      <c r="K634" s="22">
        <f t="shared" si="199"/>
        <v>5</v>
      </c>
      <c r="L634" s="22">
        <f t="shared" si="200"/>
        <v>13</v>
      </c>
      <c r="M634" s="22">
        <f t="shared" si="201"/>
        <v>39</v>
      </c>
      <c r="N634" s="22">
        <f t="shared" si="202"/>
        <v>26</v>
      </c>
      <c r="O634" s="22">
        <f t="shared" si="203"/>
        <v>39</v>
      </c>
      <c r="P634" s="23" t="str">
        <f t="shared" si="204"/>
        <v/>
      </c>
      <c r="Q634" s="23" t="str">
        <f t="shared" si="205"/>
        <v>一级,优</v>
      </c>
      <c r="R634" s="28">
        <f t="shared" si="206"/>
        <v>46.1538461538462</v>
      </c>
      <c r="S634" s="28">
        <f t="shared" si="207"/>
        <v>23.5706051988947</v>
      </c>
      <c r="T634" s="28">
        <f t="shared" si="208"/>
        <v>22.5832409549515</v>
      </c>
      <c r="U634" s="29" t="b">
        <f t="shared" si="209"/>
        <v>0</v>
      </c>
      <c r="V634" s="28">
        <f t="shared" si="210"/>
        <v>70.6666666666667</v>
      </c>
      <c r="W634" s="29">
        <f t="shared" si="211"/>
        <v>0</v>
      </c>
      <c r="X634" s="29" t="b">
        <f t="shared" si="212"/>
        <v>0</v>
      </c>
      <c r="Y634" s="28">
        <f t="shared" si="213"/>
        <v>38.8666666666667</v>
      </c>
    </row>
    <row r="635" s="1" customFormat="1" spans="1:25">
      <c r="A635" s="14" t="s">
        <v>42</v>
      </c>
      <c r="B635" s="15" t="s">
        <v>674</v>
      </c>
      <c r="C635" s="16">
        <v>6</v>
      </c>
      <c r="D635" s="16">
        <v>15</v>
      </c>
      <c r="E635" s="16">
        <v>0.5</v>
      </c>
      <c r="F635" s="16">
        <v>42</v>
      </c>
      <c r="G635" s="16">
        <v>36</v>
      </c>
      <c r="H635" s="16">
        <v>17</v>
      </c>
      <c r="I635" s="22">
        <f t="shared" si="197"/>
        <v>2</v>
      </c>
      <c r="J635" s="22">
        <f t="shared" si="198"/>
        <v>8</v>
      </c>
      <c r="K635" s="22">
        <f t="shared" si="199"/>
        <v>5</v>
      </c>
      <c r="L635" s="22">
        <f t="shared" si="200"/>
        <v>14</v>
      </c>
      <c r="M635" s="22">
        <f t="shared" si="201"/>
        <v>36</v>
      </c>
      <c r="N635" s="22">
        <f t="shared" si="202"/>
        <v>25</v>
      </c>
      <c r="O635" s="22">
        <f t="shared" si="203"/>
        <v>36</v>
      </c>
      <c r="P635" s="23" t="str">
        <f t="shared" si="204"/>
        <v/>
      </c>
      <c r="Q635" s="23" t="str">
        <f t="shared" si="205"/>
        <v>一级,优</v>
      </c>
      <c r="R635" s="28">
        <f t="shared" si="206"/>
        <v>47.2222222222222</v>
      </c>
      <c r="S635" s="28">
        <f t="shared" si="207"/>
        <v>23.7842804125699</v>
      </c>
      <c r="T635" s="28">
        <f t="shared" si="208"/>
        <v>23.4379418096523</v>
      </c>
      <c r="U635" s="29" t="b">
        <f t="shared" si="209"/>
        <v>0</v>
      </c>
      <c r="V635" s="28">
        <f t="shared" si="210"/>
        <v>70.6666666666667</v>
      </c>
      <c r="W635" s="29">
        <f t="shared" si="211"/>
        <v>0</v>
      </c>
      <c r="X635" s="29" t="b">
        <f t="shared" si="212"/>
        <v>0</v>
      </c>
      <c r="Y635" s="28">
        <f t="shared" si="213"/>
        <v>38.8666666666667</v>
      </c>
    </row>
    <row r="636" s="1" customFormat="1" spans="1:25">
      <c r="A636" s="14" t="s">
        <v>42</v>
      </c>
      <c r="B636" s="15" t="s">
        <v>675</v>
      </c>
      <c r="C636" s="16">
        <v>7</v>
      </c>
      <c r="D636" s="16">
        <v>22</v>
      </c>
      <c r="E636" s="16">
        <v>0.5</v>
      </c>
      <c r="F636" s="16">
        <v>39</v>
      </c>
      <c r="G636" s="16">
        <v>34</v>
      </c>
      <c r="H636" s="16">
        <v>17</v>
      </c>
      <c r="I636" s="22">
        <f t="shared" si="197"/>
        <v>3</v>
      </c>
      <c r="J636" s="22">
        <f t="shared" si="198"/>
        <v>11</v>
      </c>
      <c r="K636" s="22">
        <f t="shared" si="199"/>
        <v>5</v>
      </c>
      <c r="L636" s="22">
        <f t="shared" si="200"/>
        <v>13</v>
      </c>
      <c r="M636" s="22">
        <f t="shared" si="201"/>
        <v>34</v>
      </c>
      <c r="N636" s="22">
        <f t="shared" si="202"/>
        <v>25</v>
      </c>
      <c r="O636" s="22">
        <f t="shared" si="203"/>
        <v>34</v>
      </c>
      <c r="P636" s="23" t="str">
        <f t="shared" si="204"/>
        <v/>
      </c>
      <c r="Q636" s="23" t="str">
        <f t="shared" si="205"/>
        <v>一级,优</v>
      </c>
      <c r="R636" s="28">
        <f t="shared" si="206"/>
        <v>50</v>
      </c>
      <c r="S636" s="28">
        <f t="shared" si="207"/>
        <v>23.0319655977551</v>
      </c>
      <c r="T636" s="28">
        <f t="shared" si="208"/>
        <v>26.9680344022449</v>
      </c>
      <c r="U636" s="29" t="b">
        <f t="shared" si="209"/>
        <v>0</v>
      </c>
      <c r="V636" s="28">
        <f t="shared" si="210"/>
        <v>72</v>
      </c>
      <c r="W636" s="29">
        <f t="shared" si="211"/>
        <v>0</v>
      </c>
      <c r="X636" s="29" t="b">
        <f t="shared" si="212"/>
        <v>0</v>
      </c>
      <c r="Y636" s="28">
        <f t="shared" si="213"/>
        <v>39.6</v>
      </c>
    </row>
    <row r="637" s="1" customFormat="1" spans="1:25">
      <c r="A637" s="14" t="s">
        <v>42</v>
      </c>
      <c r="B637" s="15" t="s">
        <v>676</v>
      </c>
      <c r="C637" s="16">
        <v>7</v>
      </c>
      <c r="D637" s="16">
        <v>26</v>
      </c>
      <c r="E637" s="16">
        <v>0.5</v>
      </c>
      <c r="F637" s="16">
        <v>36</v>
      </c>
      <c r="G637" s="16">
        <v>41</v>
      </c>
      <c r="H637" s="16">
        <v>18</v>
      </c>
      <c r="I637" s="22">
        <f t="shared" si="197"/>
        <v>3</v>
      </c>
      <c r="J637" s="22">
        <f t="shared" si="198"/>
        <v>13</v>
      </c>
      <c r="K637" s="22">
        <f t="shared" si="199"/>
        <v>5</v>
      </c>
      <c r="L637" s="22">
        <f t="shared" si="200"/>
        <v>12</v>
      </c>
      <c r="M637" s="22">
        <f t="shared" si="201"/>
        <v>41</v>
      </c>
      <c r="N637" s="22">
        <f t="shared" si="202"/>
        <v>26</v>
      </c>
      <c r="O637" s="22">
        <f t="shared" si="203"/>
        <v>41</v>
      </c>
      <c r="P637" s="23" t="str">
        <f t="shared" si="204"/>
        <v/>
      </c>
      <c r="Q637" s="23" t="str">
        <f t="shared" si="205"/>
        <v>一级,优</v>
      </c>
      <c r="R637" s="28">
        <f t="shared" si="206"/>
        <v>43.9024390243902</v>
      </c>
      <c r="S637" s="28">
        <f t="shared" si="207"/>
        <v>23.9091585802112</v>
      </c>
      <c r="T637" s="28">
        <f t="shared" si="208"/>
        <v>19.993280444179</v>
      </c>
      <c r="U637" s="29" t="b">
        <f t="shared" si="209"/>
        <v>0</v>
      </c>
      <c r="V637" s="28">
        <f t="shared" si="210"/>
        <v>70.6666666666667</v>
      </c>
      <c r="W637" s="29">
        <f t="shared" si="211"/>
        <v>0</v>
      </c>
      <c r="X637" s="29" t="b">
        <f t="shared" si="212"/>
        <v>0</v>
      </c>
      <c r="Y637" s="28">
        <f t="shared" si="213"/>
        <v>38.8666666666667</v>
      </c>
    </row>
    <row r="638" s="1" customFormat="1" spans="1:25">
      <c r="A638" s="14" t="s">
        <v>42</v>
      </c>
      <c r="B638" s="15" t="s">
        <v>677</v>
      </c>
      <c r="C638" s="16">
        <v>10</v>
      </c>
      <c r="D638" s="16">
        <v>19</v>
      </c>
      <c r="E638" s="16">
        <v>0.4</v>
      </c>
      <c r="F638" s="16">
        <v>49</v>
      </c>
      <c r="G638" s="16">
        <v>40</v>
      </c>
      <c r="H638" s="16">
        <v>16</v>
      </c>
      <c r="I638" s="22">
        <f t="shared" si="197"/>
        <v>4</v>
      </c>
      <c r="J638" s="22">
        <f t="shared" si="198"/>
        <v>10</v>
      </c>
      <c r="K638" s="22">
        <f t="shared" si="199"/>
        <v>4</v>
      </c>
      <c r="L638" s="22">
        <f t="shared" si="200"/>
        <v>16</v>
      </c>
      <c r="M638" s="22">
        <f t="shared" si="201"/>
        <v>40</v>
      </c>
      <c r="N638" s="22">
        <f t="shared" si="202"/>
        <v>23</v>
      </c>
      <c r="O638" s="22">
        <f t="shared" si="203"/>
        <v>40</v>
      </c>
      <c r="P638" s="23" t="str">
        <f t="shared" si="204"/>
        <v/>
      </c>
      <c r="Q638" s="23" t="str">
        <f t="shared" si="205"/>
        <v>一级,优</v>
      </c>
      <c r="R638" s="28">
        <f t="shared" si="206"/>
        <v>40</v>
      </c>
      <c r="S638" s="28">
        <f t="shared" si="207"/>
        <v>23.4010284989104</v>
      </c>
      <c r="T638" s="28">
        <f t="shared" si="208"/>
        <v>16.5989715010896</v>
      </c>
      <c r="U638" s="29" t="b">
        <f t="shared" si="209"/>
        <v>0</v>
      </c>
      <c r="V638" s="28">
        <f t="shared" si="210"/>
        <v>74.3333333333333</v>
      </c>
      <c r="W638" s="29">
        <f t="shared" si="211"/>
        <v>0</v>
      </c>
      <c r="X638" s="29" t="b">
        <f t="shared" si="212"/>
        <v>0</v>
      </c>
      <c r="Y638" s="28">
        <f t="shared" si="213"/>
        <v>40.8833333333333</v>
      </c>
    </row>
    <row r="639" s="1" customFormat="1" spans="1:25">
      <c r="A639" s="14" t="s">
        <v>42</v>
      </c>
      <c r="B639" s="15" t="s">
        <v>678</v>
      </c>
      <c r="C639" s="16">
        <v>7</v>
      </c>
      <c r="D639" s="16">
        <v>18</v>
      </c>
      <c r="E639" s="16">
        <v>0.4</v>
      </c>
      <c r="F639" s="16">
        <v>53</v>
      </c>
      <c r="G639" s="16">
        <v>31</v>
      </c>
      <c r="H639" s="16">
        <v>16</v>
      </c>
      <c r="I639" s="22">
        <f t="shared" si="197"/>
        <v>3</v>
      </c>
      <c r="J639" s="22">
        <f t="shared" si="198"/>
        <v>9</v>
      </c>
      <c r="K639" s="22">
        <f t="shared" si="199"/>
        <v>4</v>
      </c>
      <c r="L639" s="22">
        <f t="shared" si="200"/>
        <v>17</v>
      </c>
      <c r="M639" s="22">
        <f t="shared" si="201"/>
        <v>31</v>
      </c>
      <c r="N639" s="22">
        <f t="shared" si="202"/>
        <v>23</v>
      </c>
      <c r="O639" s="22">
        <f t="shared" si="203"/>
        <v>31</v>
      </c>
      <c r="P639" s="23" t="str">
        <f t="shared" si="204"/>
        <v/>
      </c>
      <c r="Q639" s="23" t="str">
        <f t="shared" si="205"/>
        <v>一级,优</v>
      </c>
      <c r="R639" s="28">
        <f t="shared" si="206"/>
        <v>51.6129032258064</v>
      </c>
      <c r="S639" s="28">
        <f t="shared" si="207"/>
        <v>23.2255899024192</v>
      </c>
      <c r="T639" s="28">
        <f t="shared" si="208"/>
        <v>28.3873133233873</v>
      </c>
      <c r="U639" s="29" t="b">
        <f t="shared" si="209"/>
        <v>0</v>
      </c>
      <c r="V639" s="28">
        <f t="shared" si="210"/>
        <v>75</v>
      </c>
      <c r="W639" s="29">
        <f t="shared" si="211"/>
        <v>0</v>
      </c>
      <c r="X639" s="29" t="b">
        <f t="shared" si="212"/>
        <v>0</v>
      </c>
      <c r="Y639" s="28">
        <f t="shared" si="213"/>
        <v>41.25</v>
      </c>
    </row>
    <row r="640" s="1" customFormat="1" spans="1:25">
      <c r="A640" s="14" t="s">
        <v>42</v>
      </c>
      <c r="B640" s="15" t="s">
        <v>679</v>
      </c>
      <c r="C640" s="16">
        <v>8</v>
      </c>
      <c r="D640" s="16">
        <v>9</v>
      </c>
      <c r="E640" s="16">
        <v>0.4</v>
      </c>
      <c r="F640" s="16">
        <v>76</v>
      </c>
      <c r="G640" s="16">
        <v>26</v>
      </c>
      <c r="H640" s="16">
        <v>13</v>
      </c>
      <c r="I640" s="22">
        <f t="shared" si="197"/>
        <v>3</v>
      </c>
      <c r="J640" s="22">
        <f t="shared" si="198"/>
        <v>5</v>
      </c>
      <c r="K640" s="22">
        <f t="shared" si="199"/>
        <v>4</v>
      </c>
      <c r="L640" s="22">
        <f t="shared" si="200"/>
        <v>24</v>
      </c>
      <c r="M640" s="22">
        <f t="shared" si="201"/>
        <v>26</v>
      </c>
      <c r="N640" s="22">
        <f t="shared" si="202"/>
        <v>19</v>
      </c>
      <c r="O640" s="22">
        <f t="shared" si="203"/>
        <v>26</v>
      </c>
      <c r="P640" s="23" t="str">
        <f t="shared" si="204"/>
        <v/>
      </c>
      <c r="Q640" s="23" t="str">
        <f t="shared" si="205"/>
        <v>一级,优</v>
      </c>
      <c r="R640" s="28">
        <f t="shared" si="206"/>
        <v>50</v>
      </c>
      <c r="S640" s="28">
        <f t="shared" si="207"/>
        <v>23.2409508855221</v>
      </c>
      <c r="T640" s="28">
        <f t="shared" si="208"/>
        <v>26.7590491144779</v>
      </c>
      <c r="U640" s="29" t="b">
        <f t="shared" si="209"/>
        <v>0</v>
      </c>
      <c r="V640" s="28">
        <f t="shared" si="210"/>
        <v>73.6666666666667</v>
      </c>
      <c r="W640" s="29">
        <f t="shared" si="211"/>
        <v>0</v>
      </c>
      <c r="X640" s="29" t="b">
        <f t="shared" si="212"/>
        <v>0</v>
      </c>
      <c r="Y640" s="28">
        <f t="shared" si="213"/>
        <v>40.5166666666667</v>
      </c>
    </row>
    <row r="641" s="1" customFormat="1" spans="1:25">
      <c r="A641" s="14" t="s">
        <v>42</v>
      </c>
      <c r="B641" s="15" t="s">
        <v>680</v>
      </c>
      <c r="C641" s="16">
        <v>7</v>
      </c>
      <c r="D641" s="16">
        <v>6</v>
      </c>
      <c r="E641" s="16">
        <v>0.4</v>
      </c>
      <c r="F641" s="16">
        <v>84</v>
      </c>
      <c r="G641" s="16">
        <v>21</v>
      </c>
      <c r="H641" s="16">
        <v>11</v>
      </c>
      <c r="I641" s="22">
        <f t="shared" si="197"/>
        <v>3</v>
      </c>
      <c r="J641" s="22">
        <f t="shared" si="198"/>
        <v>3</v>
      </c>
      <c r="K641" s="22">
        <f t="shared" si="199"/>
        <v>4</v>
      </c>
      <c r="L641" s="22">
        <f t="shared" si="200"/>
        <v>27</v>
      </c>
      <c r="M641" s="22">
        <f t="shared" si="201"/>
        <v>21</v>
      </c>
      <c r="N641" s="22">
        <f t="shared" si="202"/>
        <v>16</v>
      </c>
      <c r="O641" s="22">
        <f t="shared" si="203"/>
        <v>27</v>
      </c>
      <c r="P641" s="23" t="str">
        <f t="shared" si="204"/>
        <v/>
      </c>
      <c r="Q641" s="23" t="str">
        <f t="shared" si="205"/>
        <v>一级,优</v>
      </c>
      <c r="R641" s="28">
        <f t="shared" si="206"/>
        <v>52.3809523809524</v>
      </c>
      <c r="S641" s="28">
        <f t="shared" si="207"/>
        <v>23.5614637060349</v>
      </c>
      <c r="T641" s="28">
        <f t="shared" si="208"/>
        <v>28.8194886749175</v>
      </c>
      <c r="U641" s="29" t="b">
        <f t="shared" si="209"/>
        <v>0</v>
      </c>
      <c r="V641" s="28">
        <f t="shared" si="210"/>
        <v>69.3333333333333</v>
      </c>
      <c r="W641" s="29">
        <f t="shared" si="211"/>
        <v>0</v>
      </c>
      <c r="X641" s="29" t="b">
        <f t="shared" si="212"/>
        <v>0</v>
      </c>
      <c r="Y641" s="28">
        <f t="shared" si="213"/>
        <v>38.1333333333333</v>
      </c>
    </row>
    <row r="642" s="1" customFormat="1" spans="1:25">
      <c r="A642" s="14" t="s">
        <v>42</v>
      </c>
      <c r="B642" s="15" t="s">
        <v>681</v>
      </c>
      <c r="C642" s="16">
        <v>7</v>
      </c>
      <c r="D642" s="16">
        <v>7</v>
      </c>
      <c r="E642" s="16">
        <v>0.4</v>
      </c>
      <c r="F642" s="16">
        <v>87</v>
      </c>
      <c r="G642" s="16">
        <v>20</v>
      </c>
      <c r="H642" s="16">
        <v>11</v>
      </c>
      <c r="I642" s="22">
        <f t="shared" si="197"/>
        <v>3</v>
      </c>
      <c r="J642" s="22">
        <f t="shared" si="198"/>
        <v>4</v>
      </c>
      <c r="K642" s="22">
        <f t="shared" si="199"/>
        <v>4</v>
      </c>
      <c r="L642" s="22">
        <f t="shared" si="200"/>
        <v>28</v>
      </c>
      <c r="M642" s="22">
        <f t="shared" si="201"/>
        <v>20</v>
      </c>
      <c r="N642" s="22">
        <f t="shared" si="202"/>
        <v>16</v>
      </c>
      <c r="O642" s="22">
        <f t="shared" si="203"/>
        <v>28</v>
      </c>
      <c r="P642" s="23" t="str">
        <f t="shared" si="204"/>
        <v/>
      </c>
      <c r="Q642" s="23" t="str">
        <f t="shared" si="205"/>
        <v>一级,优</v>
      </c>
      <c r="R642" s="28">
        <f t="shared" si="206"/>
        <v>55</v>
      </c>
      <c r="S642" s="28">
        <f t="shared" si="207"/>
        <v>23.9913578859291</v>
      </c>
      <c r="T642" s="28">
        <f t="shared" si="208"/>
        <v>31.0086421140709</v>
      </c>
      <c r="U642" s="29" t="b">
        <f t="shared" si="209"/>
        <v>0</v>
      </c>
      <c r="V642" s="28">
        <f t="shared" si="210"/>
        <v>64.3333333333333</v>
      </c>
      <c r="W642" s="29">
        <f t="shared" si="211"/>
        <v>0</v>
      </c>
      <c r="X642" s="29" t="b">
        <f t="shared" si="212"/>
        <v>0</v>
      </c>
      <c r="Y642" s="28">
        <f t="shared" si="213"/>
        <v>35.3833333333333</v>
      </c>
    </row>
    <row r="643" s="1" customFormat="1" spans="1:25">
      <c r="A643" s="14" t="s">
        <v>42</v>
      </c>
      <c r="B643" s="15" t="s">
        <v>682</v>
      </c>
      <c r="C643" s="16">
        <v>6</v>
      </c>
      <c r="D643" s="16">
        <v>9</v>
      </c>
      <c r="E643" s="16">
        <v>0.4</v>
      </c>
      <c r="F643" s="16">
        <v>86</v>
      </c>
      <c r="G643" s="16">
        <v>25</v>
      </c>
      <c r="H643" s="16">
        <v>11</v>
      </c>
      <c r="I643" s="22">
        <f t="shared" si="197"/>
        <v>2</v>
      </c>
      <c r="J643" s="22">
        <f t="shared" si="198"/>
        <v>5</v>
      </c>
      <c r="K643" s="22">
        <f t="shared" si="199"/>
        <v>4</v>
      </c>
      <c r="L643" s="22">
        <f t="shared" si="200"/>
        <v>27</v>
      </c>
      <c r="M643" s="22">
        <f t="shared" si="201"/>
        <v>25</v>
      </c>
      <c r="N643" s="22">
        <f t="shared" si="202"/>
        <v>16</v>
      </c>
      <c r="O643" s="22">
        <f t="shared" si="203"/>
        <v>27</v>
      </c>
      <c r="P643" s="23" t="str">
        <f t="shared" si="204"/>
        <v/>
      </c>
      <c r="Q643" s="23" t="str">
        <f t="shared" si="205"/>
        <v>一级,优</v>
      </c>
      <c r="R643" s="28">
        <f t="shared" si="206"/>
        <v>44</v>
      </c>
      <c r="S643" s="28">
        <f t="shared" si="207"/>
        <v>24.4080245525958</v>
      </c>
      <c r="T643" s="28">
        <f t="shared" si="208"/>
        <v>19.5919754474042</v>
      </c>
      <c r="U643" s="29" t="b">
        <f t="shared" si="209"/>
        <v>0</v>
      </c>
      <c r="V643" s="28">
        <f t="shared" si="210"/>
        <v>59.6666666666667</v>
      </c>
      <c r="W643" s="29">
        <f t="shared" si="211"/>
        <v>0</v>
      </c>
      <c r="X643" s="29" t="b">
        <f t="shared" si="212"/>
        <v>0</v>
      </c>
      <c r="Y643" s="28">
        <f t="shared" si="213"/>
        <v>32.8166666666667</v>
      </c>
    </row>
    <row r="644" s="1" customFormat="1" spans="1:25">
      <c r="A644" s="14" t="s">
        <v>42</v>
      </c>
      <c r="B644" s="15" t="s">
        <v>683</v>
      </c>
      <c r="C644" s="16">
        <v>6</v>
      </c>
      <c r="D644" s="16">
        <v>9</v>
      </c>
      <c r="E644" s="16">
        <v>0.4</v>
      </c>
      <c r="F644" s="16">
        <v>87</v>
      </c>
      <c r="G644" s="16">
        <v>37</v>
      </c>
      <c r="H644" s="16">
        <v>10</v>
      </c>
      <c r="I644" s="22">
        <f t="shared" si="197"/>
        <v>2</v>
      </c>
      <c r="J644" s="22">
        <f t="shared" si="198"/>
        <v>5</v>
      </c>
      <c r="K644" s="22">
        <f t="shared" si="199"/>
        <v>4</v>
      </c>
      <c r="L644" s="22">
        <f t="shared" si="200"/>
        <v>28</v>
      </c>
      <c r="M644" s="22">
        <f t="shared" si="201"/>
        <v>37</v>
      </c>
      <c r="N644" s="22">
        <f t="shared" si="202"/>
        <v>15</v>
      </c>
      <c r="O644" s="22">
        <f t="shared" si="203"/>
        <v>37</v>
      </c>
      <c r="P644" s="23" t="str">
        <f t="shared" si="204"/>
        <v/>
      </c>
      <c r="Q644" s="23" t="str">
        <f t="shared" si="205"/>
        <v>一级,优</v>
      </c>
      <c r="R644" s="28">
        <f t="shared" si="206"/>
        <v>27.027027027027</v>
      </c>
      <c r="S644" s="28">
        <f t="shared" si="207"/>
        <v>24.4161546338966</v>
      </c>
      <c r="T644" s="28">
        <f t="shared" si="208"/>
        <v>2.61087239313046</v>
      </c>
      <c r="U644" s="29" t="b">
        <f t="shared" si="209"/>
        <v>0</v>
      </c>
      <c r="V644" s="28">
        <f t="shared" si="210"/>
        <v>54.3333333333333</v>
      </c>
      <c r="W644" s="29">
        <f t="shared" si="211"/>
        <v>0</v>
      </c>
      <c r="X644" s="29" t="b">
        <f t="shared" si="212"/>
        <v>0</v>
      </c>
      <c r="Y644" s="28">
        <f t="shared" si="213"/>
        <v>29.8833333333333</v>
      </c>
    </row>
    <row r="645" s="1" customFormat="1" spans="1:25">
      <c r="A645" s="14" t="s">
        <v>42</v>
      </c>
      <c r="B645" s="15" t="s">
        <v>684</v>
      </c>
      <c r="C645" s="16">
        <v>6</v>
      </c>
      <c r="D645" s="16">
        <v>12</v>
      </c>
      <c r="E645" s="16">
        <v>0.4</v>
      </c>
      <c r="F645" s="16">
        <v>84</v>
      </c>
      <c r="G645" s="16">
        <v>40</v>
      </c>
      <c r="H645" s="16">
        <v>12</v>
      </c>
      <c r="I645" s="22">
        <f t="shared" si="197"/>
        <v>2</v>
      </c>
      <c r="J645" s="22">
        <f t="shared" si="198"/>
        <v>6</v>
      </c>
      <c r="K645" s="22">
        <f t="shared" si="199"/>
        <v>4</v>
      </c>
      <c r="L645" s="22">
        <f t="shared" si="200"/>
        <v>27</v>
      </c>
      <c r="M645" s="22">
        <f t="shared" si="201"/>
        <v>40</v>
      </c>
      <c r="N645" s="22">
        <f t="shared" si="202"/>
        <v>18</v>
      </c>
      <c r="O645" s="22">
        <f t="shared" si="203"/>
        <v>40</v>
      </c>
      <c r="P645" s="23" t="str">
        <f t="shared" si="204"/>
        <v/>
      </c>
      <c r="Q645" s="23" t="str">
        <f t="shared" si="205"/>
        <v>一级,优</v>
      </c>
      <c r="R645" s="28">
        <f t="shared" si="206"/>
        <v>30</v>
      </c>
      <c r="S645" s="28">
        <f t="shared" si="207"/>
        <v>23.3350735528155</v>
      </c>
      <c r="T645" s="28">
        <f t="shared" si="208"/>
        <v>6.66492644718451</v>
      </c>
      <c r="U645" s="29" t="b">
        <f t="shared" si="209"/>
        <v>0</v>
      </c>
      <c r="V645" s="28">
        <f t="shared" si="210"/>
        <v>53.3333333333333</v>
      </c>
      <c r="W645" s="29">
        <f t="shared" si="211"/>
        <v>0</v>
      </c>
      <c r="X645" s="29" t="b">
        <f t="shared" si="212"/>
        <v>0</v>
      </c>
      <c r="Y645" s="28">
        <f t="shared" si="213"/>
        <v>29.3333333333333</v>
      </c>
    </row>
    <row r="646" s="1" customFormat="1" spans="1:25">
      <c r="A646" s="14" t="s">
        <v>42</v>
      </c>
      <c r="B646" s="15" t="s">
        <v>685</v>
      </c>
      <c r="C646" s="16">
        <v>6</v>
      </c>
      <c r="D646" s="16">
        <v>23</v>
      </c>
      <c r="E646" s="16">
        <v>0.4</v>
      </c>
      <c r="F646" s="16">
        <v>71</v>
      </c>
      <c r="G646" s="16">
        <v>56</v>
      </c>
      <c r="H646" s="16">
        <v>13</v>
      </c>
      <c r="I646" s="22">
        <f t="shared" si="197"/>
        <v>2</v>
      </c>
      <c r="J646" s="22">
        <f t="shared" si="198"/>
        <v>12</v>
      </c>
      <c r="K646" s="22">
        <f t="shared" si="199"/>
        <v>4</v>
      </c>
      <c r="L646" s="22">
        <f t="shared" si="200"/>
        <v>23</v>
      </c>
      <c r="M646" s="22">
        <f t="shared" si="201"/>
        <v>53</v>
      </c>
      <c r="N646" s="22">
        <f t="shared" si="202"/>
        <v>19</v>
      </c>
      <c r="O646" s="22">
        <f t="shared" si="203"/>
        <v>53</v>
      </c>
      <c r="P646" s="23" t="str">
        <f t="shared" si="204"/>
        <v>PM10</v>
      </c>
      <c r="Q646" s="23" t="str">
        <f t="shared" si="205"/>
        <v>二级，良</v>
      </c>
      <c r="R646" s="28">
        <f t="shared" si="206"/>
        <v>23.2142857142857</v>
      </c>
      <c r="S646" s="28">
        <f t="shared" si="207"/>
        <v>21.5339982839983</v>
      </c>
      <c r="T646" s="28">
        <f t="shared" si="208"/>
        <v>1.68028743028743</v>
      </c>
      <c r="U646" s="29" t="b">
        <f t="shared" si="209"/>
        <v>0</v>
      </c>
      <c r="V646" s="28">
        <f t="shared" si="210"/>
        <v>56.3333333333333</v>
      </c>
      <c r="W646" s="29">
        <f t="shared" si="211"/>
        <v>0</v>
      </c>
      <c r="X646" s="29" t="b">
        <f t="shared" si="212"/>
        <v>0</v>
      </c>
      <c r="Y646" s="28">
        <f t="shared" si="213"/>
        <v>30.9833333333333</v>
      </c>
    </row>
    <row r="647" s="1" customFormat="1" spans="1:25">
      <c r="A647" s="14" t="s">
        <v>42</v>
      </c>
      <c r="B647" s="15" t="s">
        <v>686</v>
      </c>
      <c r="C647" s="16">
        <v>10</v>
      </c>
      <c r="D647" s="16">
        <v>28</v>
      </c>
      <c r="E647" s="16">
        <v>0.5</v>
      </c>
      <c r="F647" s="16">
        <v>60</v>
      </c>
      <c r="G647" s="16">
        <v>75</v>
      </c>
      <c r="H647" s="16">
        <v>13</v>
      </c>
      <c r="I647" s="22">
        <f t="shared" si="197"/>
        <v>4</v>
      </c>
      <c r="J647" s="22">
        <f t="shared" si="198"/>
        <v>14</v>
      </c>
      <c r="K647" s="22">
        <f t="shared" si="199"/>
        <v>5</v>
      </c>
      <c r="L647" s="22">
        <f t="shared" si="200"/>
        <v>19</v>
      </c>
      <c r="M647" s="22">
        <f t="shared" si="201"/>
        <v>63</v>
      </c>
      <c r="N647" s="22">
        <f t="shared" si="202"/>
        <v>19</v>
      </c>
      <c r="O647" s="22">
        <f t="shared" si="203"/>
        <v>63</v>
      </c>
      <c r="P647" s="23" t="str">
        <f t="shared" si="204"/>
        <v>PM10</v>
      </c>
      <c r="Q647" s="23" t="str">
        <f t="shared" si="205"/>
        <v>二级，良</v>
      </c>
      <c r="R647" s="28">
        <f t="shared" si="206"/>
        <v>17.3333333333333</v>
      </c>
      <c r="S647" s="28">
        <f t="shared" si="207"/>
        <v>19.3018554268554</v>
      </c>
      <c r="T647" s="28">
        <f t="shared" si="208"/>
        <v>-1.96852209352209</v>
      </c>
      <c r="U647" s="29" t="b">
        <f t="shared" si="209"/>
        <v>0</v>
      </c>
      <c r="V647" s="28">
        <f t="shared" si="210"/>
        <v>66.3333333333333</v>
      </c>
      <c r="W647" s="29">
        <f t="shared" si="211"/>
        <v>1</v>
      </c>
      <c r="X647" s="29" t="b">
        <f t="shared" si="212"/>
        <v>0</v>
      </c>
      <c r="Y647" s="28">
        <f t="shared" si="213"/>
        <v>36.4833333333333</v>
      </c>
    </row>
    <row r="648" s="1" customFormat="1" spans="1:25">
      <c r="A648" s="14" t="s">
        <v>42</v>
      </c>
      <c r="B648" s="15" t="s">
        <v>687</v>
      </c>
      <c r="C648" s="16">
        <v>12</v>
      </c>
      <c r="D648" s="16">
        <v>63</v>
      </c>
      <c r="E648" s="16">
        <v>0.5</v>
      </c>
      <c r="F648" s="16">
        <v>24</v>
      </c>
      <c r="G648" s="16">
        <v>98</v>
      </c>
      <c r="H648" s="16">
        <v>25</v>
      </c>
      <c r="I648" s="22">
        <f t="shared" si="197"/>
        <v>4</v>
      </c>
      <c r="J648" s="22">
        <f t="shared" si="198"/>
        <v>32</v>
      </c>
      <c r="K648" s="22">
        <f t="shared" si="199"/>
        <v>5</v>
      </c>
      <c r="L648" s="22">
        <f t="shared" si="200"/>
        <v>8</v>
      </c>
      <c r="M648" s="22">
        <f t="shared" si="201"/>
        <v>74</v>
      </c>
      <c r="N648" s="22">
        <f t="shared" si="202"/>
        <v>36</v>
      </c>
      <c r="O648" s="22">
        <f t="shared" si="203"/>
        <v>74</v>
      </c>
      <c r="P648" s="23" t="str">
        <f t="shared" si="204"/>
        <v>PM10</v>
      </c>
      <c r="Q648" s="23" t="str">
        <f t="shared" si="205"/>
        <v>二级，良</v>
      </c>
      <c r="R648" s="28">
        <f t="shared" si="206"/>
        <v>25.5102040816327</v>
      </c>
      <c r="S648" s="28">
        <f t="shared" si="207"/>
        <v>16.3812205062205</v>
      </c>
      <c r="T648" s="28">
        <f t="shared" si="208"/>
        <v>9.12898357541215</v>
      </c>
      <c r="U648" s="29" t="b">
        <f t="shared" si="209"/>
        <v>0</v>
      </c>
      <c r="V648" s="28">
        <f t="shared" si="210"/>
        <v>84.3333333333333</v>
      </c>
      <c r="W648" s="29">
        <f t="shared" si="211"/>
        <v>1</v>
      </c>
      <c r="X648" s="29" t="b">
        <f t="shared" si="212"/>
        <v>0</v>
      </c>
      <c r="Y648" s="28">
        <f t="shared" si="213"/>
        <v>46.3833333333333</v>
      </c>
    </row>
    <row r="649" s="1" customFormat="1" spans="1:25">
      <c r="A649" s="14" t="s">
        <v>42</v>
      </c>
      <c r="B649" s="15" t="s">
        <v>688</v>
      </c>
      <c r="C649" s="16">
        <v>9</v>
      </c>
      <c r="D649" s="16">
        <v>56</v>
      </c>
      <c r="E649" s="16">
        <v>0.7</v>
      </c>
      <c r="F649" s="16">
        <v>27</v>
      </c>
      <c r="G649" s="16">
        <v>119</v>
      </c>
      <c r="H649" s="16">
        <v>27</v>
      </c>
      <c r="I649" s="22">
        <f t="shared" si="197"/>
        <v>3</v>
      </c>
      <c r="J649" s="22">
        <f t="shared" si="198"/>
        <v>28</v>
      </c>
      <c r="K649" s="22">
        <f t="shared" si="199"/>
        <v>7</v>
      </c>
      <c r="L649" s="22">
        <f t="shared" si="200"/>
        <v>9</v>
      </c>
      <c r="M649" s="22">
        <f t="shared" si="201"/>
        <v>85</v>
      </c>
      <c r="N649" s="22">
        <f t="shared" si="202"/>
        <v>39</v>
      </c>
      <c r="O649" s="22">
        <f t="shared" si="203"/>
        <v>85</v>
      </c>
      <c r="P649" s="23" t="str">
        <f t="shared" si="204"/>
        <v>PM10</v>
      </c>
      <c r="Q649" s="23" t="str">
        <f t="shared" si="205"/>
        <v>二级，良</v>
      </c>
      <c r="R649" s="28">
        <f t="shared" si="206"/>
        <v>22.6890756302521</v>
      </c>
      <c r="S649" s="28">
        <f t="shared" si="207"/>
        <v>13.9237375130232</v>
      </c>
      <c r="T649" s="28">
        <f t="shared" si="208"/>
        <v>8.76533811722887</v>
      </c>
      <c r="U649" s="29" t="b">
        <f t="shared" si="209"/>
        <v>0</v>
      </c>
      <c r="V649" s="28">
        <f t="shared" si="210"/>
        <v>110.333333333333</v>
      </c>
      <c r="W649" s="29">
        <f t="shared" si="211"/>
        <v>1</v>
      </c>
      <c r="X649" s="29" t="b">
        <f t="shared" si="212"/>
        <v>0</v>
      </c>
      <c r="Y649" s="28">
        <f t="shared" si="213"/>
        <v>60.6833333333333</v>
      </c>
    </row>
    <row r="650" s="1" customFormat="1" spans="1:25">
      <c r="A650" s="14" t="s">
        <v>42</v>
      </c>
      <c r="B650" s="15" t="s">
        <v>689</v>
      </c>
      <c r="C650" s="16">
        <v>7</v>
      </c>
      <c r="D650" s="16">
        <v>36</v>
      </c>
      <c r="E650" s="16">
        <v>0.5</v>
      </c>
      <c r="F650" s="16">
        <v>35</v>
      </c>
      <c r="G650" s="16">
        <v>86</v>
      </c>
      <c r="H650" s="16">
        <v>23</v>
      </c>
      <c r="I650" s="22">
        <f t="shared" si="197"/>
        <v>3</v>
      </c>
      <c r="J650" s="22">
        <f t="shared" si="198"/>
        <v>18</v>
      </c>
      <c r="K650" s="22">
        <f t="shared" si="199"/>
        <v>5</v>
      </c>
      <c r="L650" s="22">
        <f t="shared" si="200"/>
        <v>11</v>
      </c>
      <c r="M650" s="22">
        <f t="shared" si="201"/>
        <v>68</v>
      </c>
      <c r="N650" s="22">
        <f t="shared" si="202"/>
        <v>33</v>
      </c>
      <c r="O650" s="22">
        <f t="shared" si="203"/>
        <v>68</v>
      </c>
      <c r="P650" s="23" t="str">
        <f t="shared" si="204"/>
        <v>PM10</v>
      </c>
      <c r="Q650" s="23" t="str">
        <f t="shared" si="205"/>
        <v>二级，良</v>
      </c>
      <c r="R650" s="28">
        <f t="shared" si="206"/>
        <v>26.7441860465116</v>
      </c>
      <c r="S650" s="28">
        <f t="shared" si="207"/>
        <v>12.1478271488776</v>
      </c>
      <c r="T650" s="28">
        <f t="shared" si="208"/>
        <v>14.5963588976341</v>
      </c>
      <c r="U650" s="29" t="b">
        <f t="shared" si="209"/>
        <v>0</v>
      </c>
      <c r="V650" s="28">
        <f t="shared" si="210"/>
        <v>141.666666666667</v>
      </c>
      <c r="W650" s="29">
        <f t="shared" si="211"/>
        <v>0</v>
      </c>
      <c r="X650" s="29" t="b">
        <f t="shared" si="212"/>
        <v>0</v>
      </c>
      <c r="Y650" s="28">
        <f t="shared" si="213"/>
        <v>77.9166666666667</v>
      </c>
    </row>
    <row r="651" s="1" customFormat="1" spans="1:25">
      <c r="A651" s="14" t="s">
        <v>42</v>
      </c>
      <c r="B651" s="15" t="s">
        <v>690</v>
      </c>
      <c r="C651" s="16">
        <v>6</v>
      </c>
      <c r="D651" s="16">
        <v>15</v>
      </c>
      <c r="E651" s="16">
        <v>0.5</v>
      </c>
      <c r="F651" s="16">
        <v>48</v>
      </c>
      <c r="G651" s="16">
        <v>61</v>
      </c>
      <c r="H651" s="16">
        <v>17</v>
      </c>
      <c r="I651" s="22">
        <f t="shared" si="197"/>
        <v>2</v>
      </c>
      <c r="J651" s="22">
        <f t="shared" si="198"/>
        <v>8</v>
      </c>
      <c r="K651" s="22">
        <f t="shared" si="199"/>
        <v>5</v>
      </c>
      <c r="L651" s="22">
        <f t="shared" si="200"/>
        <v>15</v>
      </c>
      <c r="M651" s="22">
        <f t="shared" si="201"/>
        <v>56</v>
      </c>
      <c r="N651" s="22">
        <f t="shared" si="202"/>
        <v>25</v>
      </c>
      <c r="O651" s="22">
        <f t="shared" si="203"/>
        <v>56</v>
      </c>
      <c r="P651" s="23" t="str">
        <f t="shared" si="204"/>
        <v>PM10</v>
      </c>
      <c r="Q651" s="23" t="str">
        <f t="shared" si="205"/>
        <v>二级，良</v>
      </c>
      <c r="R651" s="28">
        <f t="shared" si="206"/>
        <v>27.8688524590164</v>
      </c>
      <c r="S651" s="28">
        <f t="shared" si="207"/>
        <v>12.124257067168</v>
      </c>
      <c r="T651" s="28">
        <f t="shared" si="208"/>
        <v>15.7445953918484</v>
      </c>
      <c r="U651" s="29" t="b">
        <f t="shared" si="209"/>
        <v>0</v>
      </c>
      <c r="V651" s="28">
        <f t="shared" si="210"/>
        <v>158</v>
      </c>
      <c r="W651" s="29">
        <f t="shared" si="211"/>
        <v>0</v>
      </c>
      <c r="X651" s="29" t="b">
        <f t="shared" si="212"/>
        <v>0</v>
      </c>
      <c r="Y651" s="28">
        <f t="shared" si="213"/>
        <v>86.9</v>
      </c>
    </row>
    <row r="652" s="1" customFormat="1" spans="1:25">
      <c r="A652" s="14" t="s">
        <v>42</v>
      </c>
      <c r="B652" s="15" t="s">
        <v>691</v>
      </c>
      <c r="C652" s="16">
        <v>5</v>
      </c>
      <c r="D652" s="16">
        <v>7</v>
      </c>
      <c r="E652" s="16">
        <v>0.4</v>
      </c>
      <c r="F652" s="16">
        <v>59</v>
      </c>
      <c r="G652" s="16">
        <v>23</v>
      </c>
      <c r="H652" s="16">
        <v>12</v>
      </c>
      <c r="I652" s="22">
        <f t="shared" si="197"/>
        <v>2</v>
      </c>
      <c r="J652" s="22">
        <f t="shared" si="198"/>
        <v>4</v>
      </c>
      <c r="K652" s="22">
        <f t="shared" si="199"/>
        <v>4</v>
      </c>
      <c r="L652" s="22">
        <f t="shared" si="200"/>
        <v>19</v>
      </c>
      <c r="M652" s="22">
        <f t="shared" si="201"/>
        <v>23</v>
      </c>
      <c r="N652" s="22">
        <f t="shared" si="202"/>
        <v>18</v>
      </c>
      <c r="O652" s="22">
        <f t="shared" si="203"/>
        <v>23</v>
      </c>
      <c r="P652" s="23" t="str">
        <f t="shared" si="204"/>
        <v/>
      </c>
      <c r="Q652" s="23" t="str">
        <f t="shared" si="205"/>
        <v>一级,优</v>
      </c>
      <c r="R652" s="28">
        <f t="shared" si="206"/>
        <v>52.1739130434783</v>
      </c>
      <c r="S652" s="28">
        <f t="shared" si="207"/>
        <v>11.9466614387527</v>
      </c>
      <c r="T652" s="28">
        <f t="shared" si="208"/>
        <v>40.2272516047256</v>
      </c>
      <c r="U652" s="29" t="b">
        <f t="shared" si="209"/>
        <v>0</v>
      </c>
      <c r="V652" s="28">
        <f t="shared" si="210"/>
        <v>165</v>
      </c>
      <c r="W652" s="29">
        <f t="shared" si="211"/>
        <v>0</v>
      </c>
      <c r="X652" s="29" t="b">
        <f t="shared" si="212"/>
        <v>0</v>
      </c>
      <c r="Y652" s="28">
        <f t="shared" si="213"/>
        <v>90.75</v>
      </c>
    </row>
    <row r="653" s="1" customFormat="1" spans="1:25">
      <c r="A653" s="14" t="s">
        <v>42</v>
      </c>
      <c r="B653" s="15" t="s">
        <v>692</v>
      </c>
      <c r="C653" s="16">
        <v>5</v>
      </c>
      <c r="D653" s="16">
        <v>6</v>
      </c>
      <c r="E653" s="16">
        <v>0.4</v>
      </c>
      <c r="F653" s="16">
        <v>62</v>
      </c>
      <c r="G653" s="16">
        <v>12</v>
      </c>
      <c r="H653" s="16">
        <v>10</v>
      </c>
      <c r="I653" s="22">
        <f t="shared" si="197"/>
        <v>2</v>
      </c>
      <c r="J653" s="22">
        <f t="shared" si="198"/>
        <v>3</v>
      </c>
      <c r="K653" s="22">
        <f t="shared" si="199"/>
        <v>4</v>
      </c>
      <c r="L653" s="22">
        <f t="shared" si="200"/>
        <v>20</v>
      </c>
      <c r="M653" s="22">
        <f t="shared" si="201"/>
        <v>12</v>
      </c>
      <c r="N653" s="22">
        <f t="shared" si="202"/>
        <v>15</v>
      </c>
      <c r="O653" s="22">
        <f t="shared" si="203"/>
        <v>20</v>
      </c>
      <c r="P653" s="23" t="str">
        <f t="shared" si="204"/>
        <v/>
      </c>
      <c r="Q653" s="23" t="str">
        <f t="shared" si="205"/>
        <v>一级,优</v>
      </c>
      <c r="R653" s="28">
        <f t="shared" si="206"/>
        <v>83.3333333333333</v>
      </c>
      <c r="S653" s="28">
        <f t="shared" si="207"/>
        <v>14.3599637161854</v>
      </c>
      <c r="T653" s="28">
        <f t="shared" si="208"/>
        <v>68.973369617148</v>
      </c>
      <c r="U653" s="29" t="b">
        <f t="shared" si="209"/>
        <v>0</v>
      </c>
      <c r="V653" s="28">
        <f t="shared" si="210"/>
        <v>154</v>
      </c>
      <c r="W653" s="29">
        <f t="shared" si="211"/>
        <v>0</v>
      </c>
      <c r="X653" s="29" t="b">
        <f t="shared" si="212"/>
        <v>0</v>
      </c>
      <c r="Y653" s="28">
        <f t="shared" si="213"/>
        <v>84.7</v>
      </c>
    </row>
    <row r="654" s="1" customFormat="1" spans="1:25">
      <c r="A654" s="14" t="s">
        <v>42</v>
      </c>
      <c r="B654" s="15" t="s">
        <v>693</v>
      </c>
      <c r="C654" s="16">
        <v>5</v>
      </c>
      <c r="D654" s="16">
        <v>7</v>
      </c>
      <c r="E654" s="16">
        <v>0.4</v>
      </c>
      <c r="F654" s="16">
        <v>64</v>
      </c>
      <c r="G654" s="16">
        <v>14</v>
      </c>
      <c r="H654" s="16">
        <v>10</v>
      </c>
      <c r="I654" s="22">
        <f t="shared" si="197"/>
        <v>2</v>
      </c>
      <c r="J654" s="22">
        <f t="shared" si="198"/>
        <v>4</v>
      </c>
      <c r="K654" s="22">
        <f t="shared" si="199"/>
        <v>4</v>
      </c>
      <c r="L654" s="22">
        <f t="shared" si="200"/>
        <v>20</v>
      </c>
      <c r="M654" s="22">
        <f t="shared" si="201"/>
        <v>14</v>
      </c>
      <c r="N654" s="22">
        <f t="shared" si="202"/>
        <v>15</v>
      </c>
      <c r="O654" s="22">
        <f t="shared" si="203"/>
        <v>20</v>
      </c>
      <c r="P654" s="23" t="str">
        <f t="shared" si="204"/>
        <v/>
      </c>
      <c r="Q654" s="23" t="str">
        <f t="shared" si="205"/>
        <v>一级,优</v>
      </c>
      <c r="R654" s="28">
        <f t="shared" si="206"/>
        <v>71.4285714285714</v>
      </c>
      <c r="S654" s="28">
        <f t="shared" si="207"/>
        <v>19.8599637161854</v>
      </c>
      <c r="T654" s="28">
        <f t="shared" si="208"/>
        <v>51.5686077123861</v>
      </c>
      <c r="U654" s="29" t="b">
        <f t="shared" si="209"/>
        <v>0</v>
      </c>
      <c r="V654" s="28">
        <f t="shared" si="210"/>
        <v>133</v>
      </c>
      <c r="W654" s="29">
        <f t="shared" si="211"/>
        <v>0</v>
      </c>
      <c r="X654" s="29" t="b">
        <f t="shared" si="212"/>
        <v>0</v>
      </c>
      <c r="Y654" s="28">
        <f t="shared" si="213"/>
        <v>73.15</v>
      </c>
    </row>
    <row r="655" s="1" customFormat="1" spans="1:25">
      <c r="A655" s="14" t="s">
        <v>42</v>
      </c>
      <c r="B655" s="15" t="s">
        <v>694</v>
      </c>
      <c r="C655" s="16">
        <v>5</v>
      </c>
      <c r="D655" s="16">
        <v>7</v>
      </c>
      <c r="E655" s="16">
        <v>0.4</v>
      </c>
      <c r="F655" s="16">
        <v>61</v>
      </c>
      <c r="G655" s="16">
        <v>14</v>
      </c>
      <c r="H655" s="16">
        <v>11</v>
      </c>
      <c r="I655" s="22">
        <f t="shared" si="197"/>
        <v>2</v>
      </c>
      <c r="J655" s="22">
        <f t="shared" si="198"/>
        <v>4</v>
      </c>
      <c r="K655" s="22">
        <f t="shared" si="199"/>
        <v>4</v>
      </c>
      <c r="L655" s="22">
        <f t="shared" si="200"/>
        <v>20</v>
      </c>
      <c r="M655" s="22">
        <f t="shared" si="201"/>
        <v>14</v>
      </c>
      <c r="N655" s="22">
        <f t="shared" si="202"/>
        <v>16</v>
      </c>
      <c r="O655" s="22">
        <f t="shared" si="203"/>
        <v>20</v>
      </c>
      <c r="P655" s="23" t="str">
        <f t="shared" si="204"/>
        <v/>
      </c>
      <c r="Q655" s="23" t="str">
        <f t="shared" si="205"/>
        <v>一级,优</v>
      </c>
      <c r="R655" s="28">
        <f t="shared" si="206"/>
        <v>78.5714285714286</v>
      </c>
      <c r="S655" s="28">
        <f t="shared" si="207"/>
        <v>23.6864943284303</v>
      </c>
      <c r="T655" s="28">
        <f t="shared" si="208"/>
        <v>54.8849342429983</v>
      </c>
      <c r="U655" s="29" t="b">
        <f t="shared" si="209"/>
        <v>0</v>
      </c>
      <c r="V655" s="28">
        <f t="shared" si="210"/>
        <v>105</v>
      </c>
      <c r="W655" s="29">
        <f t="shared" si="211"/>
        <v>0</v>
      </c>
      <c r="X655" s="29" t="b">
        <f t="shared" si="212"/>
        <v>0</v>
      </c>
      <c r="Y655" s="28">
        <f t="shared" si="213"/>
        <v>57.75</v>
      </c>
    </row>
    <row r="656" s="1" customFormat="1" spans="1:25">
      <c r="A656" s="14" t="s">
        <v>42</v>
      </c>
      <c r="B656" s="15" t="s">
        <v>695</v>
      </c>
      <c r="C656" s="16">
        <v>5</v>
      </c>
      <c r="D656" s="16">
        <v>7</v>
      </c>
      <c r="E656" s="16">
        <v>0.4</v>
      </c>
      <c r="F656" s="16">
        <v>64</v>
      </c>
      <c r="G656" s="16">
        <v>16</v>
      </c>
      <c r="H656" s="16">
        <v>12</v>
      </c>
      <c r="I656" s="22">
        <f t="shared" si="197"/>
        <v>2</v>
      </c>
      <c r="J656" s="22">
        <f t="shared" si="198"/>
        <v>4</v>
      </c>
      <c r="K656" s="22">
        <f t="shared" si="199"/>
        <v>4</v>
      </c>
      <c r="L656" s="22">
        <f t="shared" si="200"/>
        <v>20</v>
      </c>
      <c r="M656" s="22">
        <f t="shared" si="201"/>
        <v>16</v>
      </c>
      <c r="N656" s="22">
        <f t="shared" si="202"/>
        <v>18</v>
      </c>
      <c r="O656" s="22">
        <f t="shared" si="203"/>
        <v>20</v>
      </c>
      <c r="P656" s="23" t="str">
        <f t="shared" si="204"/>
        <v/>
      </c>
      <c r="Q656" s="23" t="str">
        <f t="shared" si="205"/>
        <v>一级,优</v>
      </c>
      <c r="R656" s="28">
        <f t="shared" si="206"/>
        <v>75</v>
      </c>
      <c r="S656" s="28">
        <f t="shared" si="207"/>
        <v>28.3433570735283</v>
      </c>
      <c r="T656" s="28">
        <f t="shared" si="208"/>
        <v>46.6566429264717</v>
      </c>
      <c r="U656" s="29" t="b">
        <f t="shared" si="209"/>
        <v>0</v>
      </c>
      <c r="V656" s="28">
        <f t="shared" si="210"/>
        <v>70</v>
      </c>
      <c r="W656" s="29">
        <f t="shared" si="211"/>
        <v>0</v>
      </c>
      <c r="X656" s="29" t="b">
        <f t="shared" si="212"/>
        <v>0</v>
      </c>
      <c r="Y656" s="28">
        <f t="shared" si="213"/>
        <v>38.5</v>
      </c>
    </row>
    <row r="657" s="1" customFormat="1" spans="1:25">
      <c r="A657" s="14" t="s">
        <v>42</v>
      </c>
      <c r="B657" s="15" t="s">
        <v>696</v>
      </c>
      <c r="C657" s="16">
        <v>6</v>
      </c>
      <c r="D657" s="16">
        <v>10</v>
      </c>
      <c r="E657" s="16">
        <v>0.4</v>
      </c>
      <c r="F657" s="16">
        <v>53</v>
      </c>
      <c r="G657" s="16">
        <v>21</v>
      </c>
      <c r="H657" s="16">
        <v>13</v>
      </c>
      <c r="I657" s="22">
        <f t="shared" si="197"/>
        <v>2</v>
      </c>
      <c r="J657" s="22">
        <f t="shared" si="198"/>
        <v>5</v>
      </c>
      <c r="K657" s="22">
        <f t="shared" si="199"/>
        <v>4</v>
      </c>
      <c r="L657" s="22">
        <f t="shared" si="200"/>
        <v>17</v>
      </c>
      <c r="M657" s="22">
        <f t="shared" si="201"/>
        <v>21</v>
      </c>
      <c r="N657" s="22">
        <f t="shared" si="202"/>
        <v>19</v>
      </c>
      <c r="O657" s="22">
        <f t="shared" si="203"/>
        <v>21</v>
      </c>
      <c r="P657" s="23" t="str">
        <f t="shared" si="204"/>
        <v/>
      </c>
      <c r="Q657" s="23" t="str">
        <f t="shared" si="205"/>
        <v>一级,优</v>
      </c>
      <c r="R657" s="28">
        <f t="shared" si="206"/>
        <v>61.9047619047619</v>
      </c>
      <c r="S657" s="28">
        <f t="shared" si="207"/>
        <v>32.3646749029857</v>
      </c>
      <c r="T657" s="28">
        <f t="shared" si="208"/>
        <v>29.5400870017762</v>
      </c>
      <c r="U657" s="29" t="b">
        <f t="shared" si="209"/>
        <v>0</v>
      </c>
      <c r="V657" s="28">
        <f t="shared" si="210"/>
        <v>46.6666666666667</v>
      </c>
      <c r="W657" s="29">
        <f t="shared" si="211"/>
        <v>0</v>
      </c>
      <c r="X657" s="29" t="b">
        <f t="shared" si="212"/>
        <v>0</v>
      </c>
      <c r="Y657" s="28">
        <f t="shared" si="213"/>
        <v>25.6666666666667</v>
      </c>
    </row>
    <row r="658" s="1" customFormat="1" spans="1:25">
      <c r="A658" s="14" t="s">
        <v>42</v>
      </c>
      <c r="B658" s="15" t="s">
        <v>697</v>
      </c>
      <c r="C658" s="16">
        <v>6</v>
      </c>
      <c r="D658" s="16">
        <v>8</v>
      </c>
      <c r="E658" s="16">
        <v>0.4</v>
      </c>
      <c r="F658" s="16">
        <v>58</v>
      </c>
      <c r="G658" s="16">
        <v>21</v>
      </c>
      <c r="H658" s="16">
        <v>13</v>
      </c>
      <c r="I658" s="22">
        <f t="shared" si="197"/>
        <v>2</v>
      </c>
      <c r="J658" s="22">
        <f t="shared" si="198"/>
        <v>4</v>
      </c>
      <c r="K658" s="22">
        <f t="shared" si="199"/>
        <v>4</v>
      </c>
      <c r="L658" s="22">
        <f t="shared" si="200"/>
        <v>19</v>
      </c>
      <c r="M658" s="22">
        <f t="shared" si="201"/>
        <v>21</v>
      </c>
      <c r="N658" s="22">
        <f t="shared" si="202"/>
        <v>19</v>
      </c>
      <c r="O658" s="22">
        <f t="shared" si="203"/>
        <v>21</v>
      </c>
      <c r="P658" s="23" t="str">
        <f t="shared" si="204"/>
        <v/>
      </c>
      <c r="Q658" s="23" t="str">
        <f t="shared" si="205"/>
        <v>一级,优</v>
      </c>
      <c r="R658" s="28">
        <f t="shared" si="206"/>
        <v>61.9047619047619</v>
      </c>
      <c r="S658" s="28">
        <f t="shared" si="207"/>
        <v>35.2010006901311</v>
      </c>
      <c r="T658" s="28">
        <f t="shared" si="208"/>
        <v>26.7037612146308</v>
      </c>
      <c r="U658" s="29" t="b">
        <f t="shared" si="209"/>
        <v>0</v>
      </c>
      <c r="V658" s="28">
        <f t="shared" si="210"/>
        <v>33.3333333333333</v>
      </c>
      <c r="W658" s="29">
        <f t="shared" si="211"/>
        <v>0</v>
      </c>
      <c r="X658" s="29" t="b">
        <f t="shared" si="212"/>
        <v>0</v>
      </c>
      <c r="Y658" s="28">
        <f t="shared" si="213"/>
        <v>18.3333333333333</v>
      </c>
    </row>
    <row r="659" s="1" customFormat="1" spans="1:25">
      <c r="A659" s="14" t="s">
        <v>42</v>
      </c>
      <c r="B659" s="15" t="s">
        <v>698</v>
      </c>
      <c r="C659" s="16">
        <v>6</v>
      </c>
      <c r="D659" s="16">
        <v>11</v>
      </c>
      <c r="E659" s="16">
        <v>0.4</v>
      </c>
      <c r="F659" s="16">
        <v>54</v>
      </c>
      <c r="G659" s="16">
        <v>19</v>
      </c>
      <c r="H659" s="16">
        <v>13</v>
      </c>
      <c r="I659" s="22">
        <f t="shared" si="197"/>
        <v>2</v>
      </c>
      <c r="J659" s="22">
        <f t="shared" si="198"/>
        <v>6</v>
      </c>
      <c r="K659" s="22">
        <f t="shared" si="199"/>
        <v>4</v>
      </c>
      <c r="L659" s="22">
        <f t="shared" si="200"/>
        <v>17</v>
      </c>
      <c r="M659" s="22">
        <f t="shared" si="201"/>
        <v>19</v>
      </c>
      <c r="N659" s="22">
        <f t="shared" si="202"/>
        <v>19</v>
      </c>
      <c r="O659" s="22">
        <f t="shared" si="203"/>
        <v>19</v>
      </c>
      <c r="P659" s="23" t="str">
        <f t="shared" si="204"/>
        <v/>
      </c>
      <c r="Q659" s="23" t="str">
        <f t="shared" si="205"/>
        <v>一级,优</v>
      </c>
      <c r="R659" s="28">
        <f t="shared" si="206"/>
        <v>68.4210526315789</v>
      </c>
      <c r="S659" s="28">
        <f t="shared" si="207"/>
        <v>36.0119047619048</v>
      </c>
      <c r="T659" s="28">
        <f t="shared" si="208"/>
        <v>32.4091478696742</v>
      </c>
      <c r="U659" s="29" t="b">
        <f t="shared" si="209"/>
        <v>0</v>
      </c>
      <c r="V659" s="28">
        <f t="shared" si="210"/>
        <v>32.6666666666667</v>
      </c>
      <c r="W659" s="29">
        <f t="shared" si="211"/>
        <v>0</v>
      </c>
      <c r="X659" s="29" t="b">
        <f t="shared" si="212"/>
        <v>0</v>
      </c>
      <c r="Y659" s="28">
        <f t="shared" si="213"/>
        <v>17.9666666666667</v>
      </c>
    </row>
    <row r="660" s="1" customFormat="1" spans="1:25">
      <c r="A660" s="14" t="s">
        <v>42</v>
      </c>
      <c r="B660" s="15" t="s">
        <v>699</v>
      </c>
      <c r="C660" s="16">
        <v>6</v>
      </c>
      <c r="D660" s="16">
        <v>28</v>
      </c>
      <c r="E660" s="16">
        <v>0.4</v>
      </c>
      <c r="F660" s="16">
        <v>35</v>
      </c>
      <c r="G660" s="16">
        <v>48</v>
      </c>
      <c r="H660" s="16">
        <v>15</v>
      </c>
      <c r="I660" s="22">
        <f t="shared" si="197"/>
        <v>2</v>
      </c>
      <c r="J660" s="22">
        <f t="shared" si="198"/>
        <v>14</v>
      </c>
      <c r="K660" s="22">
        <f t="shared" si="199"/>
        <v>4</v>
      </c>
      <c r="L660" s="22">
        <f t="shared" si="200"/>
        <v>11</v>
      </c>
      <c r="M660" s="22">
        <f t="shared" si="201"/>
        <v>48</v>
      </c>
      <c r="N660" s="22">
        <f t="shared" si="202"/>
        <v>22</v>
      </c>
      <c r="O660" s="22">
        <f t="shared" si="203"/>
        <v>48</v>
      </c>
      <c r="P660" s="23" t="str">
        <f t="shared" si="204"/>
        <v/>
      </c>
      <c r="Q660" s="23" t="str">
        <f t="shared" si="205"/>
        <v>一级,优</v>
      </c>
      <c r="R660" s="28">
        <f t="shared" si="206"/>
        <v>31.25</v>
      </c>
      <c r="S660" s="28">
        <f t="shared" si="207"/>
        <v>34.7692147034252</v>
      </c>
      <c r="T660" s="28">
        <f t="shared" si="208"/>
        <v>-3.51921470342523</v>
      </c>
      <c r="U660" s="29" t="b">
        <f t="shared" si="209"/>
        <v>0</v>
      </c>
      <c r="V660" s="28">
        <f t="shared" si="210"/>
        <v>35</v>
      </c>
      <c r="W660" s="29">
        <f t="shared" si="211"/>
        <v>1</v>
      </c>
      <c r="X660" s="29" t="b">
        <f t="shared" si="212"/>
        <v>0</v>
      </c>
      <c r="Y660" s="28">
        <f t="shared" si="213"/>
        <v>19.25</v>
      </c>
    </row>
    <row r="661" s="1" customFormat="1" spans="1:25">
      <c r="A661" s="14" t="s">
        <v>42</v>
      </c>
      <c r="B661" s="15" t="s">
        <v>700</v>
      </c>
      <c r="C661" s="16">
        <v>6</v>
      </c>
      <c r="D661" s="16">
        <v>30</v>
      </c>
      <c r="E661" s="16">
        <v>0.5</v>
      </c>
      <c r="F661" s="16">
        <v>33</v>
      </c>
      <c r="G661" s="16">
        <v>54</v>
      </c>
      <c r="H661" s="16">
        <v>16</v>
      </c>
      <c r="I661" s="22">
        <f t="shared" ref="I661:I692" si="214">ROUNDUP(IF(COUNT(C661)=1,IF(C661&gt;2620,500,IF(C661&gt;=2100,(C661-2100)*(500-400)/(2620-2100)+400,IF(C661&gt;=1600,(C661-1600)*(400-300)/(2100-1600)+300,IF(C661&gt;800,(C661-800)*(300-200)/(2100-1600)+200,IF(C661&gt;=650,(C661-650)*(200-150)/(800-650)+150,IF(C661&gt;=500,(C661-500)*(150-100)/(650-500)+100,IF(C661&gt;=150,(C661-150)*(100-50)/(500-150)+50,IF(C661&gt;=0,(C661-0)*(50-0)/(150-0)+0,"无效值"))))))))),0)</f>
        <v>2</v>
      </c>
      <c r="J661" s="22">
        <f t="shared" ref="J661:J692" si="215">ROUNDUP(IF(COUNT(D661)=1,IF(D661&gt;3840,500,IF(D661&gt;=3090,(D661-3090)*(500-400)/(3840-3090)+400,IF(D661&gt;=2340,(D661-2340)*(400-300)/(3090-2340)+300,IF(D661&gt;=1200,(D661-1200)*(300-200)/(2340-1200)+200,IF(D661&gt;=700,(D661-700)*(200-150)/(1200-700)+150,IF(D661&gt;=200,(D661-200)*(150-100)/(700-200)+100,IF(D661&gt;=100,(D661-100)*(100-50)/(200-100)+50,IF(D661&gt;=0,(D661-0)*(50-0)/(100-0)+0,"无效值"))))))))),0)</f>
        <v>15</v>
      </c>
      <c r="K661" s="22">
        <f t="shared" ref="K661:K692" si="216">ROUNDUP(IF(COUNT(E661)=1,IF(E661&gt;150,500,IF(E661&gt;=120,(E661-120)*(500-400)/(150-120)+400,IF(E661&gt;=90,(E661-90)*(400-300)/(120-90)+300,IF(E661&gt;=60,(E661-60)*(300-200)/(90-60)+200,IF(E661&gt;=35,(E661-35)*(200-150)/(60-35)+150,IF(E661&gt;=10,(E661-10)*(150-100)/(35-10)+100,IF(E661&gt;=5,(E661-5)*(100-50)/(10-5)+50,IF(E661&gt;=0,(E661-0)*(50-0)/(5-0)+0,"无效值"))))))))),0)</f>
        <v>5</v>
      </c>
      <c r="L661" s="22">
        <f t="shared" ref="L661:L692" si="217">ROUNDUP(IF(COUNT(F661)=1,IF(F661&gt;1200,500,IF(F661&gt;=1000,(F661-1000)*(500-400)/(1200-1000)+400,IF(F661&gt;=800,(F661-800)*(400-300)/(1000-800)+300,IF(F661&gt;=400,(F661-400)*(300-200)/(800-400)+200,IF(F661&gt;=300,(F661-300)*(200-150)/(400-300)+150,IF(F661&gt;=200,(F661-200)*(150-100)/(300-200)+100,IF(F661&gt;=160,(F661-160)*(100-50)/(200-160)+50,IF(F661&gt;=0,(F661-0)*(50-0)/(160-0)+0,"无效值"))))))))),0)</f>
        <v>11</v>
      </c>
      <c r="M661" s="22">
        <f t="shared" ref="M661:M692" si="218">ROUNDUP(IF(COUNT(G661)=1,IF(G661&gt;600,500,IF(G661&gt;=500,(G661-500)*(500-400)/(600-500)+400,IF(G661&gt;=420,(G661-420)*(400-300)/(500-420)+300,IF(G661&gt;=350,(G661-350)*(300-200)/(420-350)+200,IF(G661&gt;=250,(G661-250)*(200-150)/(350-250)+150,IF(G661&gt;=150,(G661-150)*(150-100)/(250-150)+100,IF(G661&gt;=50,(G661-50)*(100-50)/(150-50)+50,IF(G661&gt;=0,(G661-0)*(50-0)/(50-0)+0,"无效值"))))))))),0)</f>
        <v>52</v>
      </c>
      <c r="N661" s="22">
        <f t="shared" ref="N661:N692" si="219">ROUNDUP(IF(COUNT(H661)=1,IF(H661&gt;500,500,IF(H661&gt;=350,(H661-350)*(500-400)/(500-350)+400,IF(H661&gt;=250,(H661-250)*(400-300)/(350-250)+300,IF(H661&gt;=150,(H661-150)*(300-200)/(250-150)+200,IF(H661&gt;=115,(H661-115)*(200-150)/(150-115)+150,IF(H661&gt;=75,(H661-75)*(150-100)/(115-75)+100,IF(H661&gt;=35,(H661-35)*(100-50)/(75-35)+50,IF(H661&gt;=0,(H661-0)*(50-0)/(35-0)+0,"无效值"))))))))),0)</f>
        <v>23</v>
      </c>
      <c r="O661" s="22">
        <f t="shared" ref="O661:O692" si="220">IF(MAX(I661:N661)&lt;=100,IF(COUNTIF(C661:N661,"&gt;0")=12,MAX(I661:N661),""),MAX(I661:N661))</f>
        <v>52</v>
      </c>
      <c r="P661" s="23" t="str">
        <f t="shared" ref="P661:P692" si="221">IF(O661&lt;=50,"",IF(O661=I661,"SO2",IF(O661=J661,"NO2",IF(O661=K661,"CO",IF(O661=L661,"O3",IF(O661=M661,"PM10",IF(O661=N661,"PM2.5",)))))))</f>
        <v>PM10</v>
      </c>
      <c r="Q661" s="23" t="str">
        <f t="shared" ref="Q661:Q692" si="222">IF(COUNT(O661)=1,IF(O661&lt;=50,"一级,优",IF(O661&lt;=100,"二级，良",IF(O661&lt;=150,"三级，轻度污染",IF(O661&lt;=200,"四级，中度污染",IF(O661&lt;=300,"五级，重度污染",IF(O661&gt;300,"六级，严重污染")))))))</f>
        <v>二级，良</v>
      </c>
      <c r="R661" s="28">
        <f t="shared" ref="R661:R692" si="223">H661/G661*100</f>
        <v>29.6296296296296</v>
      </c>
      <c r="S661" s="28">
        <f t="shared" ref="S661:S692" si="224">AVERAGE(R655:R660)*0.5</f>
        <v>31.4210004177109</v>
      </c>
      <c r="T661" s="28">
        <f t="shared" ref="T661:T692" si="225">R661-S661</f>
        <v>-1.79137078808132</v>
      </c>
      <c r="U661" s="29" t="b">
        <f t="shared" ref="U661:U692" si="226">IF(G661&gt;150,"PM10")</f>
        <v>0</v>
      </c>
      <c r="V661" s="28">
        <f t="shared" ref="V661:V692" si="227">AVERAGE(G655:G660)*2</f>
        <v>46.3333333333333</v>
      </c>
      <c r="W661" s="29">
        <f t="shared" ref="W661:W692" si="228">IF(V661="","",IF(G661&gt;=V661,1,0))</f>
        <v>1</v>
      </c>
      <c r="X661" s="29" t="b">
        <f t="shared" ref="X661:X692" si="229">IF(G661&gt;150,"PM10")</f>
        <v>0</v>
      </c>
      <c r="Y661" s="28">
        <f t="shared" ref="Y661:Y692" si="230">AVERAGE(G655:G660)*10%+AVERAGE(G655:G660)</f>
        <v>25.4833333333333</v>
      </c>
    </row>
    <row r="662" s="1" customFormat="1" spans="1:25">
      <c r="A662" s="14" t="s">
        <v>42</v>
      </c>
      <c r="B662" s="15" t="s">
        <v>701</v>
      </c>
      <c r="C662" s="16">
        <v>6</v>
      </c>
      <c r="D662" s="16">
        <v>17</v>
      </c>
      <c r="E662" s="16">
        <v>0.4</v>
      </c>
      <c r="F662" s="16">
        <v>56</v>
      </c>
      <c r="G662" s="16">
        <v>42</v>
      </c>
      <c r="H662" s="16">
        <v>15</v>
      </c>
      <c r="I662" s="22">
        <f t="shared" si="214"/>
        <v>2</v>
      </c>
      <c r="J662" s="22">
        <f t="shared" si="215"/>
        <v>9</v>
      </c>
      <c r="K662" s="22">
        <f t="shared" si="216"/>
        <v>4</v>
      </c>
      <c r="L662" s="22">
        <f t="shared" si="217"/>
        <v>18</v>
      </c>
      <c r="M662" s="22">
        <f t="shared" si="218"/>
        <v>42</v>
      </c>
      <c r="N662" s="22">
        <f t="shared" si="219"/>
        <v>22</v>
      </c>
      <c r="O662" s="22">
        <f t="shared" si="220"/>
        <v>42</v>
      </c>
      <c r="P662" s="23" t="str">
        <f t="shared" si="221"/>
        <v/>
      </c>
      <c r="Q662" s="23" t="str">
        <f t="shared" si="222"/>
        <v>一级,优</v>
      </c>
      <c r="R662" s="28">
        <f t="shared" si="223"/>
        <v>35.7142857142857</v>
      </c>
      <c r="S662" s="28">
        <f t="shared" si="224"/>
        <v>27.342517172561</v>
      </c>
      <c r="T662" s="28">
        <f t="shared" si="225"/>
        <v>8.37176854172468</v>
      </c>
      <c r="U662" s="29" t="b">
        <f t="shared" si="226"/>
        <v>0</v>
      </c>
      <c r="V662" s="28">
        <f t="shared" si="227"/>
        <v>59.6666666666667</v>
      </c>
      <c r="W662" s="29">
        <f t="shared" si="228"/>
        <v>0</v>
      </c>
      <c r="X662" s="29" t="b">
        <f t="shared" si="229"/>
        <v>0</v>
      </c>
      <c r="Y662" s="28">
        <f t="shared" si="230"/>
        <v>32.8166666666667</v>
      </c>
    </row>
    <row r="663" s="1" customFormat="1" spans="1:25">
      <c r="A663" s="14" t="s">
        <v>42</v>
      </c>
      <c r="B663" s="15" t="s">
        <v>702</v>
      </c>
      <c r="C663" s="16">
        <v>6</v>
      </c>
      <c r="D663" s="16">
        <v>13</v>
      </c>
      <c r="E663" s="16">
        <v>0.4</v>
      </c>
      <c r="F663" s="16">
        <v>62</v>
      </c>
      <c r="G663" s="16">
        <v>33</v>
      </c>
      <c r="H663" s="16">
        <v>12</v>
      </c>
      <c r="I663" s="22">
        <f t="shared" si="214"/>
        <v>2</v>
      </c>
      <c r="J663" s="22">
        <f t="shared" si="215"/>
        <v>7</v>
      </c>
      <c r="K663" s="22">
        <f t="shared" si="216"/>
        <v>4</v>
      </c>
      <c r="L663" s="22">
        <f t="shared" si="217"/>
        <v>20</v>
      </c>
      <c r="M663" s="22">
        <f t="shared" si="218"/>
        <v>33</v>
      </c>
      <c r="N663" s="22">
        <f t="shared" si="219"/>
        <v>18</v>
      </c>
      <c r="O663" s="22">
        <f t="shared" si="220"/>
        <v>33</v>
      </c>
      <c r="P663" s="23" t="str">
        <f t="shared" si="221"/>
        <v/>
      </c>
      <c r="Q663" s="23" t="str">
        <f t="shared" si="222"/>
        <v>一级,优</v>
      </c>
      <c r="R663" s="28">
        <f t="shared" si="223"/>
        <v>36.3636363636364</v>
      </c>
      <c r="S663" s="28">
        <f t="shared" si="224"/>
        <v>24.0687076487515</v>
      </c>
      <c r="T663" s="28">
        <f t="shared" si="225"/>
        <v>12.2949287148849</v>
      </c>
      <c r="U663" s="29" t="b">
        <f t="shared" si="226"/>
        <v>0</v>
      </c>
      <c r="V663" s="28">
        <f t="shared" si="227"/>
        <v>68.3333333333333</v>
      </c>
      <c r="W663" s="29">
        <f t="shared" si="228"/>
        <v>0</v>
      </c>
      <c r="X663" s="29" t="b">
        <f t="shared" si="229"/>
        <v>0</v>
      </c>
      <c r="Y663" s="28">
        <f t="shared" si="230"/>
        <v>37.5833333333333</v>
      </c>
    </row>
    <row r="664" s="1" customFormat="1" spans="1:25">
      <c r="A664" s="14" t="s">
        <v>42</v>
      </c>
      <c r="B664" s="15" t="s">
        <v>703</v>
      </c>
      <c r="C664" s="16">
        <v>6</v>
      </c>
      <c r="D664" s="16">
        <v>8</v>
      </c>
      <c r="E664" s="16">
        <v>0.4</v>
      </c>
      <c r="F664" s="16">
        <v>82</v>
      </c>
      <c r="G664" s="16">
        <v>30</v>
      </c>
      <c r="H664" s="16">
        <v>11</v>
      </c>
      <c r="I664" s="22">
        <f t="shared" si="214"/>
        <v>2</v>
      </c>
      <c r="J664" s="22">
        <f t="shared" si="215"/>
        <v>4</v>
      </c>
      <c r="K664" s="22">
        <f t="shared" si="216"/>
        <v>4</v>
      </c>
      <c r="L664" s="22">
        <f t="shared" si="217"/>
        <v>26</v>
      </c>
      <c r="M664" s="22">
        <f t="shared" si="218"/>
        <v>30</v>
      </c>
      <c r="N664" s="22">
        <f t="shared" si="219"/>
        <v>16</v>
      </c>
      <c r="O664" s="22">
        <f t="shared" si="220"/>
        <v>30</v>
      </c>
      <c r="P664" s="23" t="str">
        <f t="shared" si="221"/>
        <v/>
      </c>
      <c r="Q664" s="23" t="str">
        <f t="shared" si="222"/>
        <v>一级,优</v>
      </c>
      <c r="R664" s="28">
        <f t="shared" si="223"/>
        <v>36.6666666666667</v>
      </c>
      <c r="S664" s="28">
        <f t="shared" si="224"/>
        <v>21.9402805203244</v>
      </c>
      <c r="T664" s="28">
        <f t="shared" si="225"/>
        <v>14.7263861463423</v>
      </c>
      <c r="U664" s="29" t="b">
        <f t="shared" si="226"/>
        <v>0</v>
      </c>
      <c r="V664" s="28">
        <f t="shared" si="227"/>
        <v>72.3333333333333</v>
      </c>
      <c r="W664" s="29">
        <f t="shared" si="228"/>
        <v>0</v>
      </c>
      <c r="X664" s="29" t="b">
        <f t="shared" si="229"/>
        <v>0</v>
      </c>
      <c r="Y664" s="28">
        <f t="shared" si="230"/>
        <v>39.7833333333333</v>
      </c>
    </row>
    <row r="665" s="1" customFormat="1" spans="1:25">
      <c r="A665" s="14" t="s">
        <v>42</v>
      </c>
      <c r="B665" s="15" t="s">
        <v>704</v>
      </c>
      <c r="C665" s="16">
        <v>7</v>
      </c>
      <c r="D665" s="16">
        <v>7</v>
      </c>
      <c r="E665" s="16">
        <v>0.4</v>
      </c>
      <c r="F665" s="16">
        <v>89</v>
      </c>
      <c r="G665" s="16">
        <v>27</v>
      </c>
      <c r="H665" s="16">
        <v>11</v>
      </c>
      <c r="I665" s="22">
        <f t="shared" si="214"/>
        <v>3</v>
      </c>
      <c r="J665" s="22">
        <f t="shared" si="215"/>
        <v>4</v>
      </c>
      <c r="K665" s="22">
        <f t="shared" si="216"/>
        <v>4</v>
      </c>
      <c r="L665" s="22">
        <f t="shared" si="217"/>
        <v>28</v>
      </c>
      <c r="M665" s="22">
        <f t="shared" si="218"/>
        <v>27</v>
      </c>
      <c r="N665" s="22">
        <f t="shared" si="219"/>
        <v>16</v>
      </c>
      <c r="O665" s="22">
        <f t="shared" si="220"/>
        <v>28</v>
      </c>
      <c r="P665" s="23" t="str">
        <f t="shared" si="221"/>
        <v/>
      </c>
      <c r="Q665" s="23" t="str">
        <f t="shared" si="222"/>
        <v>一级,优</v>
      </c>
      <c r="R665" s="28">
        <f t="shared" si="223"/>
        <v>40.7407407407407</v>
      </c>
      <c r="S665" s="28">
        <f t="shared" si="224"/>
        <v>19.8371059171498</v>
      </c>
      <c r="T665" s="28">
        <f t="shared" si="225"/>
        <v>20.903634823591</v>
      </c>
      <c r="U665" s="29" t="b">
        <f t="shared" si="226"/>
        <v>0</v>
      </c>
      <c r="V665" s="28">
        <f t="shared" si="227"/>
        <v>75.3333333333333</v>
      </c>
      <c r="W665" s="29">
        <f t="shared" si="228"/>
        <v>0</v>
      </c>
      <c r="X665" s="29" t="b">
        <f t="shared" si="229"/>
        <v>0</v>
      </c>
      <c r="Y665" s="28">
        <f t="shared" si="230"/>
        <v>41.4333333333333</v>
      </c>
    </row>
    <row r="666" s="1" customFormat="1" spans="1:25">
      <c r="A666" s="14" t="s">
        <v>42</v>
      </c>
      <c r="B666" s="15" t="s">
        <v>705</v>
      </c>
      <c r="C666" s="16">
        <v>7</v>
      </c>
      <c r="D666" s="16">
        <v>7</v>
      </c>
      <c r="E666" s="16">
        <v>0.4</v>
      </c>
      <c r="F666" s="16">
        <v>91</v>
      </c>
      <c r="G666" s="16">
        <v>24</v>
      </c>
      <c r="H666" s="16">
        <v>10</v>
      </c>
      <c r="I666" s="22">
        <f t="shared" si="214"/>
        <v>3</v>
      </c>
      <c r="J666" s="22">
        <f t="shared" si="215"/>
        <v>4</v>
      </c>
      <c r="K666" s="22">
        <f t="shared" si="216"/>
        <v>4</v>
      </c>
      <c r="L666" s="22">
        <f t="shared" si="217"/>
        <v>29</v>
      </c>
      <c r="M666" s="22">
        <f t="shared" si="218"/>
        <v>24</v>
      </c>
      <c r="N666" s="22">
        <f t="shared" si="219"/>
        <v>15</v>
      </c>
      <c r="O666" s="22">
        <f t="shared" si="220"/>
        <v>29</v>
      </c>
      <c r="P666" s="23" t="str">
        <f t="shared" si="221"/>
        <v/>
      </c>
      <c r="Q666" s="23" t="str">
        <f t="shared" si="222"/>
        <v>一级,优</v>
      </c>
      <c r="R666" s="28">
        <f t="shared" si="223"/>
        <v>41.6666666666667</v>
      </c>
      <c r="S666" s="28">
        <f t="shared" si="224"/>
        <v>17.5304132595799</v>
      </c>
      <c r="T666" s="28">
        <f t="shared" si="225"/>
        <v>24.1362534070867</v>
      </c>
      <c r="U666" s="29" t="b">
        <f t="shared" si="226"/>
        <v>0</v>
      </c>
      <c r="V666" s="28">
        <f t="shared" si="227"/>
        <v>78</v>
      </c>
      <c r="W666" s="29">
        <f t="shared" si="228"/>
        <v>0</v>
      </c>
      <c r="X666" s="29" t="b">
        <f t="shared" si="229"/>
        <v>0</v>
      </c>
      <c r="Y666" s="28">
        <f t="shared" si="230"/>
        <v>42.9</v>
      </c>
    </row>
    <row r="667" s="1" customFormat="1" spans="1:25">
      <c r="A667" s="14" t="s">
        <v>42</v>
      </c>
      <c r="B667" s="15" t="s">
        <v>706</v>
      </c>
      <c r="C667" s="16">
        <v>6</v>
      </c>
      <c r="D667" s="16">
        <v>8</v>
      </c>
      <c r="E667" s="16">
        <v>0.4</v>
      </c>
      <c r="F667" s="16">
        <v>92</v>
      </c>
      <c r="G667" s="16">
        <v>30</v>
      </c>
      <c r="H667" s="16">
        <v>10</v>
      </c>
      <c r="I667" s="22">
        <f t="shared" si="214"/>
        <v>2</v>
      </c>
      <c r="J667" s="22">
        <f t="shared" si="215"/>
        <v>4</v>
      </c>
      <c r="K667" s="22">
        <f t="shared" si="216"/>
        <v>4</v>
      </c>
      <c r="L667" s="22">
        <f t="shared" si="217"/>
        <v>29</v>
      </c>
      <c r="M667" s="22">
        <f t="shared" si="218"/>
        <v>30</v>
      </c>
      <c r="N667" s="22">
        <f t="shared" si="219"/>
        <v>15</v>
      </c>
      <c r="O667" s="22">
        <f t="shared" si="220"/>
        <v>30</v>
      </c>
      <c r="P667" s="23" t="str">
        <f t="shared" si="221"/>
        <v/>
      </c>
      <c r="Q667" s="23" t="str">
        <f t="shared" si="222"/>
        <v>一级,优</v>
      </c>
      <c r="R667" s="28">
        <f t="shared" si="223"/>
        <v>33.3333333333333</v>
      </c>
      <c r="S667" s="28">
        <f t="shared" si="224"/>
        <v>18.3984688151355</v>
      </c>
      <c r="T667" s="28">
        <f t="shared" si="225"/>
        <v>14.9348645181978</v>
      </c>
      <c r="U667" s="29" t="b">
        <f t="shared" si="226"/>
        <v>0</v>
      </c>
      <c r="V667" s="28">
        <f t="shared" si="227"/>
        <v>70</v>
      </c>
      <c r="W667" s="29">
        <f t="shared" si="228"/>
        <v>0</v>
      </c>
      <c r="X667" s="29" t="b">
        <f t="shared" si="229"/>
        <v>0</v>
      </c>
      <c r="Y667" s="28">
        <f t="shared" si="230"/>
        <v>38.5</v>
      </c>
    </row>
    <row r="668" s="1" customFormat="1" spans="1:25">
      <c r="A668" s="14" t="s">
        <v>42</v>
      </c>
      <c r="B668" s="15" t="s">
        <v>707</v>
      </c>
      <c r="C668" s="16">
        <v>7</v>
      </c>
      <c r="D668" s="16">
        <v>8</v>
      </c>
      <c r="E668" s="16">
        <v>0.4</v>
      </c>
      <c r="F668" s="16">
        <v>92</v>
      </c>
      <c r="G668" s="16">
        <v>29</v>
      </c>
      <c r="H668" s="16">
        <v>10</v>
      </c>
      <c r="I668" s="22">
        <f t="shared" si="214"/>
        <v>3</v>
      </c>
      <c r="J668" s="22">
        <f t="shared" si="215"/>
        <v>4</v>
      </c>
      <c r="K668" s="22">
        <f t="shared" si="216"/>
        <v>4</v>
      </c>
      <c r="L668" s="22">
        <f t="shared" si="217"/>
        <v>29</v>
      </c>
      <c r="M668" s="22">
        <f t="shared" si="218"/>
        <v>29</v>
      </c>
      <c r="N668" s="22">
        <f t="shared" si="219"/>
        <v>15</v>
      </c>
      <c r="O668" s="22">
        <f t="shared" si="220"/>
        <v>29</v>
      </c>
      <c r="P668" s="23" t="str">
        <f t="shared" si="221"/>
        <v/>
      </c>
      <c r="Q668" s="23" t="str">
        <f t="shared" si="222"/>
        <v>一级,优</v>
      </c>
      <c r="R668" s="28">
        <f t="shared" si="223"/>
        <v>34.4827586206897</v>
      </c>
      <c r="S668" s="28">
        <f t="shared" si="224"/>
        <v>18.7071107904441</v>
      </c>
      <c r="T668" s="28">
        <f t="shared" si="225"/>
        <v>15.7756478302455</v>
      </c>
      <c r="U668" s="29" t="b">
        <f t="shared" si="226"/>
        <v>0</v>
      </c>
      <c r="V668" s="28">
        <f t="shared" si="227"/>
        <v>62</v>
      </c>
      <c r="W668" s="29">
        <f t="shared" si="228"/>
        <v>0</v>
      </c>
      <c r="X668" s="29" t="b">
        <f t="shared" si="229"/>
        <v>0</v>
      </c>
      <c r="Y668" s="28">
        <f t="shared" si="230"/>
        <v>34.1</v>
      </c>
    </row>
    <row r="669" s="1" customFormat="1" spans="1:25">
      <c r="A669" s="14" t="s">
        <v>42</v>
      </c>
      <c r="B669" s="15" t="s">
        <v>708</v>
      </c>
      <c r="C669" s="16">
        <v>6</v>
      </c>
      <c r="D669" s="16">
        <v>7</v>
      </c>
      <c r="E669" s="16">
        <v>0.4</v>
      </c>
      <c r="F669" s="16">
        <v>94</v>
      </c>
      <c r="G669" s="16">
        <v>23</v>
      </c>
      <c r="H669" s="16">
        <v>9</v>
      </c>
      <c r="I669" s="22">
        <f t="shared" si="214"/>
        <v>2</v>
      </c>
      <c r="J669" s="22">
        <f t="shared" si="215"/>
        <v>4</v>
      </c>
      <c r="K669" s="22">
        <f t="shared" si="216"/>
        <v>4</v>
      </c>
      <c r="L669" s="22">
        <f t="shared" si="217"/>
        <v>30</v>
      </c>
      <c r="M669" s="22">
        <f t="shared" si="218"/>
        <v>23</v>
      </c>
      <c r="N669" s="22">
        <f t="shared" si="219"/>
        <v>13</v>
      </c>
      <c r="O669" s="22">
        <f t="shared" si="220"/>
        <v>30</v>
      </c>
      <c r="P669" s="23" t="str">
        <f t="shared" si="221"/>
        <v/>
      </c>
      <c r="Q669" s="23" t="str">
        <f t="shared" si="222"/>
        <v>一级,优</v>
      </c>
      <c r="R669" s="28">
        <f t="shared" si="223"/>
        <v>39.1304347826087</v>
      </c>
      <c r="S669" s="28">
        <f t="shared" si="224"/>
        <v>18.6044835326445</v>
      </c>
      <c r="T669" s="28">
        <f t="shared" si="225"/>
        <v>20.5259512499642</v>
      </c>
      <c r="U669" s="29" t="b">
        <f t="shared" si="226"/>
        <v>0</v>
      </c>
      <c r="V669" s="28">
        <f t="shared" si="227"/>
        <v>57.6666666666667</v>
      </c>
      <c r="W669" s="29">
        <f t="shared" si="228"/>
        <v>0</v>
      </c>
      <c r="X669" s="29" t="b">
        <f t="shared" si="229"/>
        <v>0</v>
      </c>
      <c r="Y669" s="28">
        <f t="shared" si="230"/>
        <v>31.7166666666667</v>
      </c>
    </row>
    <row r="670" s="1" customFormat="1" spans="1:25">
      <c r="A670" s="14" t="s">
        <v>42</v>
      </c>
      <c r="B670" s="15" t="s">
        <v>709</v>
      </c>
      <c r="C670" s="16">
        <v>6</v>
      </c>
      <c r="D670" s="16">
        <v>16</v>
      </c>
      <c r="E670" s="16">
        <v>0.4</v>
      </c>
      <c r="F670" s="16">
        <v>85</v>
      </c>
      <c r="G670" s="16">
        <v>28</v>
      </c>
      <c r="H670" s="16">
        <v>9</v>
      </c>
      <c r="I670" s="22">
        <f t="shared" si="214"/>
        <v>2</v>
      </c>
      <c r="J670" s="22">
        <f t="shared" si="215"/>
        <v>8</v>
      </c>
      <c r="K670" s="22">
        <f t="shared" si="216"/>
        <v>4</v>
      </c>
      <c r="L670" s="22">
        <f t="shared" si="217"/>
        <v>27</v>
      </c>
      <c r="M670" s="22">
        <f t="shared" si="218"/>
        <v>28</v>
      </c>
      <c r="N670" s="22">
        <f t="shared" si="219"/>
        <v>13</v>
      </c>
      <c r="O670" s="22">
        <f t="shared" si="220"/>
        <v>28</v>
      </c>
      <c r="P670" s="23" t="str">
        <f t="shared" si="221"/>
        <v/>
      </c>
      <c r="Q670" s="23" t="str">
        <f t="shared" si="222"/>
        <v>一级,优</v>
      </c>
      <c r="R670" s="28">
        <f t="shared" si="223"/>
        <v>32.1428571428571</v>
      </c>
      <c r="S670" s="28">
        <f t="shared" si="224"/>
        <v>18.8350500675588</v>
      </c>
      <c r="T670" s="28">
        <f t="shared" si="225"/>
        <v>13.3078070752983</v>
      </c>
      <c r="U670" s="29" t="b">
        <f t="shared" si="226"/>
        <v>0</v>
      </c>
      <c r="V670" s="28">
        <f t="shared" si="227"/>
        <v>54.3333333333333</v>
      </c>
      <c r="W670" s="29">
        <f t="shared" si="228"/>
        <v>0</v>
      </c>
      <c r="X670" s="29" t="b">
        <f t="shared" si="229"/>
        <v>0</v>
      </c>
      <c r="Y670" s="28">
        <f t="shared" si="230"/>
        <v>29.8833333333333</v>
      </c>
    </row>
    <row r="671" s="1" customFormat="1" spans="1:25">
      <c r="A671" s="14" t="s">
        <v>42</v>
      </c>
      <c r="B671" s="15" t="s">
        <v>710</v>
      </c>
      <c r="C671" s="16">
        <v>8</v>
      </c>
      <c r="D671" s="16">
        <v>56</v>
      </c>
      <c r="E671" s="16">
        <v>0.4</v>
      </c>
      <c r="F671" s="16">
        <v>45</v>
      </c>
      <c r="G671" s="16">
        <v>65</v>
      </c>
      <c r="H671" s="16">
        <v>14</v>
      </c>
      <c r="I671" s="22">
        <f t="shared" si="214"/>
        <v>3</v>
      </c>
      <c r="J671" s="22">
        <f t="shared" si="215"/>
        <v>28</v>
      </c>
      <c r="K671" s="22">
        <f t="shared" si="216"/>
        <v>4</v>
      </c>
      <c r="L671" s="22">
        <f t="shared" si="217"/>
        <v>15</v>
      </c>
      <c r="M671" s="22">
        <f t="shared" si="218"/>
        <v>58</v>
      </c>
      <c r="N671" s="22">
        <f t="shared" si="219"/>
        <v>20</v>
      </c>
      <c r="O671" s="22">
        <f t="shared" si="220"/>
        <v>58</v>
      </c>
      <c r="P671" s="23" t="str">
        <f t="shared" si="221"/>
        <v>PM10</v>
      </c>
      <c r="Q671" s="23" t="str">
        <f t="shared" si="222"/>
        <v>二级，良</v>
      </c>
      <c r="R671" s="28">
        <f t="shared" si="223"/>
        <v>21.5384615384615</v>
      </c>
      <c r="S671" s="28">
        <f t="shared" si="224"/>
        <v>18.4580659405747</v>
      </c>
      <c r="T671" s="28">
        <f t="shared" si="225"/>
        <v>3.08039559788685</v>
      </c>
      <c r="U671" s="29" t="b">
        <f t="shared" si="226"/>
        <v>0</v>
      </c>
      <c r="V671" s="28">
        <f t="shared" si="227"/>
        <v>53.6666666666667</v>
      </c>
      <c r="W671" s="29">
        <f t="shared" si="228"/>
        <v>1</v>
      </c>
      <c r="X671" s="29" t="b">
        <f t="shared" si="229"/>
        <v>0</v>
      </c>
      <c r="Y671" s="28">
        <f t="shared" si="230"/>
        <v>29.5166666666667</v>
      </c>
    </row>
    <row r="672" s="1" customFormat="1" spans="1:25">
      <c r="A672" s="14" t="s">
        <v>42</v>
      </c>
      <c r="B672" s="15" t="s">
        <v>711</v>
      </c>
      <c r="C672" s="16">
        <v>17</v>
      </c>
      <c r="D672" s="16">
        <v>83</v>
      </c>
      <c r="E672" s="16">
        <v>0.6</v>
      </c>
      <c r="F672" s="16">
        <v>9</v>
      </c>
      <c r="G672" s="16">
        <v>120</v>
      </c>
      <c r="H672" s="16">
        <v>25</v>
      </c>
      <c r="I672" s="22">
        <f t="shared" si="214"/>
        <v>6</v>
      </c>
      <c r="J672" s="22">
        <f t="shared" si="215"/>
        <v>42</v>
      </c>
      <c r="K672" s="22">
        <f t="shared" si="216"/>
        <v>6</v>
      </c>
      <c r="L672" s="22">
        <f t="shared" si="217"/>
        <v>3</v>
      </c>
      <c r="M672" s="22">
        <f t="shared" si="218"/>
        <v>85</v>
      </c>
      <c r="N672" s="22">
        <f t="shared" si="219"/>
        <v>36</v>
      </c>
      <c r="O672" s="22">
        <f t="shared" si="220"/>
        <v>85</v>
      </c>
      <c r="P672" s="23" t="str">
        <f t="shared" si="221"/>
        <v>PM10</v>
      </c>
      <c r="Q672" s="23" t="str">
        <f t="shared" si="222"/>
        <v>二级，良</v>
      </c>
      <c r="R672" s="28">
        <f t="shared" si="223"/>
        <v>20.8333333333333</v>
      </c>
      <c r="S672" s="28">
        <f t="shared" si="224"/>
        <v>16.8578760070514</v>
      </c>
      <c r="T672" s="28">
        <f t="shared" si="225"/>
        <v>3.97545732628192</v>
      </c>
      <c r="U672" s="29" t="b">
        <f t="shared" si="226"/>
        <v>0</v>
      </c>
      <c r="V672" s="28">
        <f t="shared" si="227"/>
        <v>66.3333333333333</v>
      </c>
      <c r="W672" s="29">
        <f t="shared" si="228"/>
        <v>1</v>
      </c>
      <c r="X672" s="29" t="b">
        <f t="shared" si="229"/>
        <v>0</v>
      </c>
      <c r="Y672" s="28">
        <f t="shared" si="230"/>
        <v>36.4833333333333</v>
      </c>
    </row>
    <row r="673" s="1" customFormat="1" spans="1:25">
      <c r="A673" s="14" t="s">
        <v>42</v>
      </c>
      <c r="B673" s="15" t="s">
        <v>712</v>
      </c>
      <c r="C673" s="16">
        <v>8</v>
      </c>
      <c r="D673" s="16">
        <v>65</v>
      </c>
      <c r="E673" s="16">
        <v>0.6</v>
      </c>
      <c r="F673" s="16">
        <v>14</v>
      </c>
      <c r="G673" s="16">
        <v>171</v>
      </c>
      <c r="H673" s="16">
        <v>30</v>
      </c>
      <c r="I673" s="22">
        <f t="shared" si="214"/>
        <v>3</v>
      </c>
      <c r="J673" s="22">
        <f t="shared" si="215"/>
        <v>33</v>
      </c>
      <c r="K673" s="22">
        <f t="shared" si="216"/>
        <v>6</v>
      </c>
      <c r="L673" s="22">
        <f t="shared" si="217"/>
        <v>5</v>
      </c>
      <c r="M673" s="22">
        <f t="shared" si="218"/>
        <v>111</v>
      </c>
      <c r="N673" s="22">
        <f t="shared" si="219"/>
        <v>43</v>
      </c>
      <c r="O673" s="22">
        <f t="shared" si="220"/>
        <v>111</v>
      </c>
      <c r="P673" s="23" t="str">
        <f t="shared" si="221"/>
        <v>PM10</v>
      </c>
      <c r="Q673" s="23" t="str">
        <f t="shared" si="222"/>
        <v>三级，轻度污染</v>
      </c>
      <c r="R673" s="28">
        <f t="shared" si="223"/>
        <v>17.5438596491228</v>
      </c>
      <c r="S673" s="28">
        <f t="shared" si="224"/>
        <v>15.1217648959403</v>
      </c>
      <c r="T673" s="28">
        <f t="shared" si="225"/>
        <v>2.4220947531825</v>
      </c>
      <c r="U673" s="29" t="str">
        <f t="shared" si="226"/>
        <v>PM10</v>
      </c>
      <c r="V673" s="28">
        <f t="shared" si="227"/>
        <v>98.3333333333333</v>
      </c>
      <c r="W673" s="29">
        <f t="shared" si="228"/>
        <v>1</v>
      </c>
      <c r="X673" s="29" t="str">
        <f t="shared" si="229"/>
        <v>PM10</v>
      </c>
      <c r="Y673" s="28">
        <f t="shared" si="230"/>
        <v>54.0833333333333</v>
      </c>
    </row>
    <row r="674" s="1" customFormat="1" spans="1:25">
      <c r="A674" s="14" t="s">
        <v>42</v>
      </c>
      <c r="B674" s="15" t="s">
        <v>713</v>
      </c>
      <c r="C674" s="16">
        <v>6</v>
      </c>
      <c r="D674" s="16">
        <v>26</v>
      </c>
      <c r="E674" s="16">
        <v>0.6</v>
      </c>
      <c r="F674" s="16">
        <v>42</v>
      </c>
      <c r="G674" s="16">
        <v>131</v>
      </c>
      <c r="H674" s="16">
        <v>24</v>
      </c>
      <c r="I674" s="22">
        <f t="shared" si="214"/>
        <v>2</v>
      </c>
      <c r="J674" s="22">
        <f t="shared" si="215"/>
        <v>13</v>
      </c>
      <c r="K674" s="22">
        <f t="shared" si="216"/>
        <v>6</v>
      </c>
      <c r="L674" s="22">
        <f t="shared" si="217"/>
        <v>14</v>
      </c>
      <c r="M674" s="22">
        <f t="shared" si="218"/>
        <v>91</v>
      </c>
      <c r="N674" s="22">
        <f t="shared" si="219"/>
        <v>35</v>
      </c>
      <c r="O674" s="22">
        <f t="shared" si="220"/>
        <v>91</v>
      </c>
      <c r="P674" s="23" t="str">
        <f t="shared" si="221"/>
        <v>PM10</v>
      </c>
      <c r="Q674" s="23" t="str">
        <f t="shared" si="222"/>
        <v>二级，良</v>
      </c>
      <c r="R674" s="28">
        <f t="shared" si="223"/>
        <v>18.3206106870229</v>
      </c>
      <c r="S674" s="28">
        <f t="shared" si="224"/>
        <v>13.8059754222561</v>
      </c>
      <c r="T674" s="28">
        <f t="shared" si="225"/>
        <v>4.5146352647668</v>
      </c>
      <c r="U674" s="29" t="b">
        <f t="shared" si="226"/>
        <v>0</v>
      </c>
      <c r="V674" s="28">
        <f t="shared" si="227"/>
        <v>145.333333333333</v>
      </c>
      <c r="W674" s="29">
        <f t="shared" si="228"/>
        <v>0</v>
      </c>
      <c r="X674" s="29" t="b">
        <f t="shared" si="229"/>
        <v>0</v>
      </c>
      <c r="Y674" s="28">
        <f t="shared" si="230"/>
        <v>79.9333333333333</v>
      </c>
    </row>
    <row r="675" s="1" customFormat="1" spans="1:25">
      <c r="A675" s="37" t="s">
        <v>42</v>
      </c>
      <c r="B675" s="15" t="s">
        <v>714</v>
      </c>
      <c r="C675" s="16">
        <v>6</v>
      </c>
      <c r="D675" s="16">
        <v>18</v>
      </c>
      <c r="E675" s="16">
        <v>0.5</v>
      </c>
      <c r="F675" s="16">
        <v>53</v>
      </c>
      <c r="G675" s="16">
        <v>84</v>
      </c>
      <c r="H675" s="16">
        <v>17</v>
      </c>
      <c r="I675" s="31">
        <f t="shared" si="214"/>
        <v>2</v>
      </c>
      <c r="J675" s="31">
        <f t="shared" si="215"/>
        <v>9</v>
      </c>
      <c r="K675" s="31">
        <f t="shared" si="216"/>
        <v>5</v>
      </c>
      <c r="L675" s="31">
        <f t="shared" si="217"/>
        <v>17</v>
      </c>
      <c r="M675" s="31">
        <f t="shared" si="218"/>
        <v>67</v>
      </c>
      <c r="N675" s="31">
        <f t="shared" si="219"/>
        <v>25</v>
      </c>
      <c r="O675" s="31">
        <f t="shared" si="220"/>
        <v>67</v>
      </c>
      <c r="P675" s="32" t="str">
        <f t="shared" si="221"/>
        <v>PM10</v>
      </c>
      <c r="Q675" s="32" t="str">
        <f t="shared" si="222"/>
        <v>二级，良</v>
      </c>
      <c r="R675" s="33">
        <f t="shared" si="223"/>
        <v>20.2380952380952</v>
      </c>
      <c r="S675" s="33">
        <f t="shared" si="224"/>
        <v>12.4591297611172</v>
      </c>
      <c r="T675" s="33">
        <f t="shared" si="225"/>
        <v>7.77896547697804</v>
      </c>
      <c r="U675" s="34" t="b">
        <f t="shared" si="226"/>
        <v>0</v>
      </c>
      <c r="V675" s="33">
        <f t="shared" si="227"/>
        <v>179.333333333333</v>
      </c>
      <c r="W675" s="34">
        <f t="shared" si="228"/>
        <v>0</v>
      </c>
      <c r="X675" s="34" t="b">
        <f t="shared" si="229"/>
        <v>0</v>
      </c>
      <c r="Y675" s="33">
        <f t="shared" si="230"/>
        <v>98.6333333333333</v>
      </c>
    </row>
    <row r="676" s="1" customFormat="1" spans="1:25">
      <c r="A676" s="37" t="s">
        <v>42</v>
      </c>
      <c r="B676" s="15" t="s">
        <v>715</v>
      </c>
      <c r="C676" s="16">
        <v>6</v>
      </c>
      <c r="D676" s="16">
        <v>12</v>
      </c>
      <c r="E676" s="16">
        <v>0.5</v>
      </c>
      <c r="F676" s="16">
        <v>62</v>
      </c>
      <c r="G676" s="16">
        <v>46</v>
      </c>
      <c r="H676" s="16">
        <v>14</v>
      </c>
      <c r="I676" s="31">
        <f t="shared" si="214"/>
        <v>2</v>
      </c>
      <c r="J676" s="31">
        <f t="shared" si="215"/>
        <v>6</v>
      </c>
      <c r="K676" s="31">
        <f t="shared" si="216"/>
        <v>5</v>
      </c>
      <c r="L676" s="31">
        <f t="shared" si="217"/>
        <v>20</v>
      </c>
      <c r="M676" s="31">
        <f t="shared" si="218"/>
        <v>46</v>
      </c>
      <c r="N676" s="31">
        <f t="shared" si="219"/>
        <v>20</v>
      </c>
      <c r="O676" s="31">
        <f t="shared" si="220"/>
        <v>46</v>
      </c>
      <c r="P676" s="32" t="str">
        <f t="shared" si="221"/>
        <v/>
      </c>
      <c r="Q676" s="32" t="str">
        <f t="shared" si="222"/>
        <v>一级,优</v>
      </c>
      <c r="R676" s="33">
        <f t="shared" si="223"/>
        <v>30.4347826086957</v>
      </c>
      <c r="S676" s="33">
        <f t="shared" si="224"/>
        <v>10.8847681324077</v>
      </c>
      <c r="T676" s="33">
        <f t="shared" si="225"/>
        <v>19.5500144762879</v>
      </c>
      <c r="U676" s="34" t="b">
        <f t="shared" si="226"/>
        <v>0</v>
      </c>
      <c r="V676" s="33">
        <f t="shared" si="227"/>
        <v>199.666666666667</v>
      </c>
      <c r="W676" s="34">
        <f t="shared" si="228"/>
        <v>0</v>
      </c>
      <c r="X676" s="34" t="b">
        <f t="shared" si="229"/>
        <v>0</v>
      </c>
      <c r="Y676" s="33">
        <f t="shared" si="230"/>
        <v>109.816666666667</v>
      </c>
    </row>
    <row r="677" spans="1:25">
      <c r="A677" s="37" t="s">
        <v>42</v>
      </c>
      <c r="B677" s="15" t="s">
        <v>716</v>
      </c>
      <c r="C677" s="16">
        <v>6</v>
      </c>
      <c r="D677" s="16">
        <v>8</v>
      </c>
      <c r="E677" s="16">
        <v>0.6</v>
      </c>
      <c r="F677" s="16">
        <v>65</v>
      </c>
      <c r="G677" s="16">
        <v>36</v>
      </c>
      <c r="H677" s="16">
        <v>14</v>
      </c>
      <c r="I677" s="31">
        <f t="shared" si="214"/>
        <v>2</v>
      </c>
      <c r="J677" s="31">
        <f t="shared" si="215"/>
        <v>4</v>
      </c>
      <c r="K677" s="31">
        <f t="shared" si="216"/>
        <v>6</v>
      </c>
      <c r="L677" s="31">
        <f t="shared" si="217"/>
        <v>21</v>
      </c>
      <c r="M677" s="31">
        <f t="shared" si="218"/>
        <v>36</v>
      </c>
      <c r="N677" s="31">
        <f t="shared" si="219"/>
        <v>20</v>
      </c>
      <c r="O677" s="31">
        <f t="shared" si="220"/>
        <v>36</v>
      </c>
      <c r="P677" s="32" t="str">
        <f t="shared" si="221"/>
        <v/>
      </c>
      <c r="Q677" s="32" t="str">
        <f t="shared" si="222"/>
        <v>一级,优</v>
      </c>
      <c r="R677" s="33">
        <f t="shared" si="223"/>
        <v>38.8888888888889</v>
      </c>
      <c r="S677" s="33">
        <f t="shared" si="224"/>
        <v>10.7424285878943</v>
      </c>
      <c r="T677" s="33">
        <f t="shared" si="225"/>
        <v>28.1464603009946</v>
      </c>
      <c r="U677" s="34" t="b">
        <f t="shared" si="226"/>
        <v>0</v>
      </c>
      <c r="V677" s="33">
        <f t="shared" si="227"/>
        <v>205.666666666667</v>
      </c>
      <c r="W677" s="34">
        <f t="shared" si="228"/>
        <v>0</v>
      </c>
      <c r="X677" s="34" t="b">
        <f t="shared" si="229"/>
        <v>0</v>
      </c>
      <c r="Y677" s="33">
        <f t="shared" si="230"/>
        <v>113.116666666667</v>
      </c>
    </row>
    <row r="678" spans="1:25">
      <c r="A678" s="37" t="s">
        <v>42</v>
      </c>
      <c r="B678" s="15" t="s">
        <v>717</v>
      </c>
      <c r="C678" s="16">
        <v>5</v>
      </c>
      <c r="D678" s="16">
        <v>7</v>
      </c>
      <c r="E678" s="16">
        <v>0.7</v>
      </c>
      <c r="F678" s="16">
        <v>65</v>
      </c>
      <c r="G678" s="16">
        <v>25</v>
      </c>
      <c r="H678" s="16">
        <v>15</v>
      </c>
      <c r="I678" s="31">
        <f t="shared" si="214"/>
        <v>2</v>
      </c>
      <c r="J678" s="31">
        <f t="shared" si="215"/>
        <v>4</v>
      </c>
      <c r="K678" s="31">
        <f t="shared" si="216"/>
        <v>7</v>
      </c>
      <c r="L678" s="31">
        <f t="shared" si="217"/>
        <v>21</v>
      </c>
      <c r="M678" s="31">
        <f t="shared" si="218"/>
        <v>25</v>
      </c>
      <c r="N678" s="31">
        <f t="shared" si="219"/>
        <v>22</v>
      </c>
      <c r="O678" s="31">
        <f t="shared" si="220"/>
        <v>25</v>
      </c>
      <c r="P678" s="32" t="str">
        <f t="shared" si="221"/>
        <v/>
      </c>
      <c r="Q678" s="32" t="str">
        <f t="shared" si="222"/>
        <v>一级,优</v>
      </c>
      <c r="R678" s="33">
        <f t="shared" si="223"/>
        <v>60</v>
      </c>
      <c r="S678" s="33">
        <f t="shared" si="224"/>
        <v>12.1882975337632</v>
      </c>
      <c r="T678" s="33">
        <f t="shared" si="225"/>
        <v>47.8117024662368</v>
      </c>
      <c r="U678" s="34" t="b">
        <f t="shared" si="226"/>
        <v>0</v>
      </c>
      <c r="V678" s="33">
        <f t="shared" si="227"/>
        <v>196</v>
      </c>
      <c r="W678" s="34">
        <f t="shared" si="228"/>
        <v>0</v>
      </c>
      <c r="X678" s="34" t="b">
        <f t="shared" si="229"/>
        <v>0</v>
      </c>
      <c r="Y678" s="33">
        <f t="shared" si="230"/>
        <v>107.8</v>
      </c>
    </row>
    <row r="679" spans="1:25">
      <c r="A679" s="37" t="s">
        <v>42</v>
      </c>
      <c r="B679" s="15" t="s">
        <v>718</v>
      </c>
      <c r="C679" s="16">
        <v>6</v>
      </c>
      <c r="D679" s="16">
        <v>7</v>
      </c>
      <c r="E679" s="16">
        <v>0.7</v>
      </c>
      <c r="F679" s="16">
        <v>64</v>
      </c>
      <c r="G679" s="16">
        <v>26</v>
      </c>
      <c r="H679" s="16">
        <v>14</v>
      </c>
      <c r="I679" s="31">
        <f t="shared" si="214"/>
        <v>2</v>
      </c>
      <c r="J679" s="31">
        <f t="shared" si="215"/>
        <v>4</v>
      </c>
      <c r="K679" s="31">
        <f t="shared" si="216"/>
        <v>7</v>
      </c>
      <c r="L679" s="31">
        <f t="shared" si="217"/>
        <v>20</v>
      </c>
      <c r="M679" s="31">
        <f t="shared" si="218"/>
        <v>26</v>
      </c>
      <c r="N679" s="31">
        <f t="shared" si="219"/>
        <v>20</v>
      </c>
      <c r="O679" s="31">
        <f t="shared" si="220"/>
        <v>26</v>
      </c>
      <c r="P679" s="32" t="str">
        <f t="shared" si="221"/>
        <v/>
      </c>
      <c r="Q679" s="32" t="str">
        <f t="shared" si="222"/>
        <v>一级,优</v>
      </c>
      <c r="R679" s="33">
        <f t="shared" si="223"/>
        <v>53.8461538461538</v>
      </c>
      <c r="S679" s="33">
        <f t="shared" si="224"/>
        <v>15.4521864226521</v>
      </c>
      <c r="T679" s="33">
        <f t="shared" si="225"/>
        <v>38.3939674235017</v>
      </c>
      <c r="U679" s="34" t="b">
        <f t="shared" si="226"/>
        <v>0</v>
      </c>
      <c r="V679" s="33">
        <f t="shared" si="227"/>
        <v>164.333333333333</v>
      </c>
      <c r="W679" s="34">
        <f t="shared" si="228"/>
        <v>0</v>
      </c>
      <c r="X679" s="34" t="b">
        <f t="shared" si="229"/>
        <v>0</v>
      </c>
      <c r="Y679" s="33">
        <f t="shared" si="230"/>
        <v>90.3833333333333</v>
      </c>
    </row>
    <row r="680" spans="1:25">
      <c r="A680" s="37" t="s">
        <v>42</v>
      </c>
      <c r="B680" s="15" t="s">
        <v>719</v>
      </c>
      <c r="C680" s="16">
        <v>5</v>
      </c>
      <c r="D680" s="16">
        <v>7</v>
      </c>
      <c r="E680" s="16">
        <v>0.7</v>
      </c>
      <c r="F680" s="16">
        <v>60</v>
      </c>
      <c r="G680" s="16">
        <v>26</v>
      </c>
      <c r="H680" s="16">
        <v>14</v>
      </c>
      <c r="I680" s="31">
        <f t="shared" si="214"/>
        <v>2</v>
      </c>
      <c r="J680" s="31">
        <f t="shared" si="215"/>
        <v>4</v>
      </c>
      <c r="K680" s="31">
        <f t="shared" si="216"/>
        <v>7</v>
      </c>
      <c r="L680" s="31">
        <f t="shared" si="217"/>
        <v>19</v>
      </c>
      <c r="M680" s="31">
        <f t="shared" si="218"/>
        <v>26</v>
      </c>
      <c r="N680" s="31">
        <f t="shared" si="219"/>
        <v>20</v>
      </c>
      <c r="O680" s="31">
        <f t="shared" si="220"/>
        <v>26</v>
      </c>
      <c r="P680" s="32" t="str">
        <f t="shared" si="221"/>
        <v/>
      </c>
      <c r="Q680" s="32" t="str">
        <f t="shared" si="222"/>
        <v>一级,优</v>
      </c>
      <c r="R680" s="33">
        <f t="shared" si="223"/>
        <v>53.8461538461538</v>
      </c>
      <c r="S680" s="33">
        <f t="shared" si="224"/>
        <v>18.477377605738</v>
      </c>
      <c r="T680" s="33">
        <f t="shared" si="225"/>
        <v>35.3687762404158</v>
      </c>
      <c r="U680" s="34" t="b">
        <f t="shared" si="226"/>
        <v>0</v>
      </c>
      <c r="V680" s="33">
        <f t="shared" si="227"/>
        <v>116</v>
      </c>
      <c r="W680" s="34">
        <f t="shared" si="228"/>
        <v>0</v>
      </c>
      <c r="X680" s="34" t="b">
        <f t="shared" si="229"/>
        <v>0</v>
      </c>
      <c r="Y680" s="33">
        <f t="shared" si="230"/>
        <v>63.8</v>
      </c>
    </row>
    <row r="681" spans="1:25">
      <c r="A681" s="37" t="s">
        <v>42</v>
      </c>
      <c r="B681" s="15" t="s">
        <v>720</v>
      </c>
      <c r="C681" s="16">
        <v>5</v>
      </c>
      <c r="D681" s="16">
        <v>23</v>
      </c>
      <c r="E681" s="16">
        <v>0.6</v>
      </c>
      <c r="F681" s="16">
        <v>25</v>
      </c>
      <c r="G681" s="16">
        <v>31</v>
      </c>
      <c r="H681" s="16">
        <v>17</v>
      </c>
      <c r="I681" s="31">
        <f t="shared" si="214"/>
        <v>2</v>
      </c>
      <c r="J681" s="31">
        <f t="shared" si="215"/>
        <v>12</v>
      </c>
      <c r="K681" s="31">
        <f t="shared" si="216"/>
        <v>6</v>
      </c>
      <c r="L681" s="31">
        <f t="shared" si="217"/>
        <v>8</v>
      </c>
      <c r="M681" s="31">
        <f t="shared" si="218"/>
        <v>31</v>
      </c>
      <c r="N681" s="31">
        <f t="shared" si="219"/>
        <v>25</v>
      </c>
      <c r="O681" s="31">
        <f t="shared" si="220"/>
        <v>31</v>
      </c>
      <c r="P681" s="32" t="str">
        <f t="shared" si="221"/>
        <v/>
      </c>
      <c r="Q681" s="32" t="str">
        <f t="shared" si="222"/>
        <v>一级,优</v>
      </c>
      <c r="R681" s="33">
        <f t="shared" si="223"/>
        <v>54.8387096774194</v>
      </c>
      <c r="S681" s="33">
        <f t="shared" si="224"/>
        <v>21.4378395356656</v>
      </c>
      <c r="T681" s="33">
        <f t="shared" si="225"/>
        <v>33.4008701417537</v>
      </c>
      <c r="U681" s="34" t="b">
        <f t="shared" si="226"/>
        <v>0</v>
      </c>
      <c r="V681" s="33">
        <f t="shared" si="227"/>
        <v>81</v>
      </c>
      <c r="W681" s="34">
        <f t="shared" si="228"/>
        <v>0</v>
      </c>
      <c r="X681" s="34" t="b">
        <f t="shared" si="229"/>
        <v>0</v>
      </c>
      <c r="Y681" s="33">
        <f t="shared" si="230"/>
        <v>44.55</v>
      </c>
    </row>
    <row r="682" spans="1:25">
      <c r="A682" s="37" t="s">
        <v>42</v>
      </c>
      <c r="B682" s="15" t="s">
        <v>721</v>
      </c>
      <c r="C682" s="16">
        <v>5</v>
      </c>
      <c r="D682" s="16">
        <v>32</v>
      </c>
      <c r="E682" s="16">
        <v>0.6</v>
      </c>
      <c r="F682" s="16">
        <v>14</v>
      </c>
      <c r="G682" s="16">
        <v>48</v>
      </c>
      <c r="H682" s="16">
        <v>19</v>
      </c>
      <c r="I682" s="31">
        <f t="shared" si="214"/>
        <v>2</v>
      </c>
      <c r="J682" s="31">
        <f t="shared" si="215"/>
        <v>16</v>
      </c>
      <c r="K682" s="31">
        <f t="shared" si="216"/>
        <v>6</v>
      </c>
      <c r="L682" s="31">
        <f t="shared" si="217"/>
        <v>5</v>
      </c>
      <c r="M682" s="31">
        <f t="shared" si="218"/>
        <v>48</v>
      </c>
      <c r="N682" s="31">
        <f t="shared" si="219"/>
        <v>28</v>
      </c>
      <c r="O682" s="31">
        <f t="shared" si="220"/>
        <v>48</v>
      </c>
      <c r="P682" s="32" t="str">
        <f t="shared" si="221"/>
        <v/>
      </c>
      <c r="Q682" s="32" t="str">
        <f t="shared" si="222"/>
        <v>一级,优</v>
      </c>
      <c r="R682" s="33">
        <f t="shared" si="223"/>
        <v>39.5833333333333</v>
      </c>
      <c r="S682" s="33">
        <f t="shared" si="224"/>
        <v>24.321224072276</v>
      </c>
      <c r="T682" s="33">
        <f t="shared" si="225"/>
        <v>15.2621092610574</v>
      </c>
      <c r="U682" s="34" t="b">
        <f t="shared" si="226"/>
        <v>0</v>
      </c>
      <c r="V682" s="33">
        <f t="shared" si="227"/>
        <v>63.3333333333333</v>
      </c>
      <c r="W682" s="34">
        <f t="shared" si="228"/>
        <v>0</v>
      </c>
      <c r="X682" s="34" t="b">
        <f t="shared" si="229"/>
        <v>0</v>
      </c>
      <c r="Y682" s="33">
        <f t="shared" si="230"/>
        <v>34.8333333333333</v>
      </c>
    </row>
    <row r="683" spans="1:25">
      <c r="A683" s="37" t="s">
        <v>42</v>
      </c>
      <c r="B683" s="15" t="s">
        <v>722</v>
      </c>
      <c r="C683" s="16">
        <v>6</v>
      </c>
      <c r="D683" s="16">
        <v>44</v>
      </c>
      <c r="E683" s="16">
        <v>0.6</v>
      </c>
      <c r="F683" s="16">
        <v>7</v>
      </c>
      <c r="G683" s="16">
        <v>56</v>
      </c>
      <c r="H683" s="16">
        <v>20</v>
      </c>
      <c r="I683" s="31">
        <f t="shared" si="214"/>
        <v>2</v>
      </c>
      <c r="J683" s="31">
        <f t="shared" si="215"/>
        <v>22</v>
      </c>
      <c r="K683" s="31">
        <f t="shared" si="216"/>
        <v>6</v>
      </c>
      <c r="L683" s="31">
        <f t="shared" si="217"/>
        <v>3</v>
      </c>
      <c r="M683" s="31">
        <f t="shared" si="218"/>
        <v>53</v>
      </c>
      <c r="N683" s="31">
        <f t="shared" si="219"/>
        <v>29</v>
      </c>
      <c r="O683" s="31">
        <f t="shared" si="220"/>
        <v>53</v>
      </c>
      <c r="P683" s="32" t="str">
        <f t="shared" si="221"/>
        <v>PM10</v>
      </c>
      <c r="Q683" s="32" t="str">
        <f t="shared" si="222"/>
        <v>二级，良</v>
      </c>
      <c r="R683" s="33">
        <f t="shared" si="223"/>
        <v>35.7142857142857</v>
      </c>
      <c r="S683" s="33">
        <f t="shared" si="224"/>
        <v>25.0836032993291</v>
      </c>
      <c r="T683" s="33">
        <f t="shared" si="225"/>
        <v>10.6306824149566</v>
      </c>
      <c r="U683" s="34" t="b">
        <f t="shared" si="226"/>
        <v>0</v>
      </c>
      <c r="V683" s="33">
        <f t="shared" si="227"/>
        <v>64</v>
      </c>
      <c r="W683" s="34">
        <f t="shared" si="228"/>
        <v>0</v>
      </c>
      <c r="X683" s="34" t="b">
        <f t="shared" si="229"/>
        <v>0</v>
      </c>
      <c r="Y683" s="33">
        <f t="shared" si="230"/>
        <v>35.2</v>
      </c>
    </row>
    <row r="684" spans="1:25">
      <c r="A684" s="14" t="s">
        <v>42</v>
      </c>
      <c r="B684" s="15" t="s">
        <v>723</v>
      </c>
      <c r="C684" s="16">
        <v>6</v>
      </c>
      <c r="D684" s="16">
        <v>44</v>
      </c>
      <c r="E684" s="16">
        <v>0.7</v>
      </c>
      <c r="F684" s="16">
        <v>6</v>
      </c>
      <c r="G684" s="16">
        <v>88</v>
      </c>
      <c r="H684" s="16">
        <v>21</v>
      </c>
      <c r="I684" s="22">
        <f t="shared" si="214"/>
        <v>2</v>
      </c>
      <c r="J684" s="22">
        <f t="shared" si="215"/>
        <v>22</v>
      </c>
      <c r="K684" s="22">
        <f t="shared" si="216"/>
        <v>7</v>
      </c>
      <c r="L684" s="22">
        <f t="shared" si="217"/>
        <v>2</v>
      </c>
      <c r="M684" s="22">
        <f t="shared" si="218"/>
        <v>69</v>
      </c>
      <c r="N684" s="22">
        <f t="shared" si="219"/>
        <v>30</v>
      </c>
      <c r="O684" s="22">
        <f t="shared" si="220"/>
        <v>69</v>
      </c>
      <c r="P684" s="23" t="str">
        <f t="shared" si="221"/>
        <v>PM10</v>
      </c>
      <c r="Q684" s="23" t="str">
        <f t="shared" si="222"/>
        <v>二级，良</v>
      </c>
      <c r="R684" s="28">
        <f t="shared" si="223"/>
        <v>23.8636363636364</v>
      </c>
      <c r="S684" s="28">
        <f t="shared" si="224"/>
        <v>24.8190530347788</v>
      </c>
      <c r="T684" s="28">
        <f t="shared" si="225"/>
        <v>-0.95541667114248</v>
      </c>
      <c r="U684" s="29" t="b">
        <f t="shared" si="226"/>
        <v>0</v>
      </c>
      <c r="V684" s="28">
        <f t="shared" si="227"/>
        <v>70.6666666666667</v>
      </c>
      <c r="W684" s="29">
        <f t="shared" si="228"/>
        <v>1</v>
      </c>
      <c r="X684" s="29" t="b">
        <f t="shared" si="229"/>
        <v>0</v>
      </c>
      <c r="Y684" s="28">
        <f t="shared" si="230"/>
        <v>38.8666666666667</v>
      </c>
    </row>
    <row r="685" spans="1:25">
      <c r="A685" s="14" t="s">
        <v>42</v>
      </c>
      <c r="B685" s="15" t="s">
        <v>724</v>
      </c>
      <c r="C685" s="16">
        <v>7</v>
      </c>
      <c r="D685" s="16">
        <v>43</v>
      </c>
      <c r="E685" s="16">
        <v>0.8</v>
      </c>
      <c r="F685" s="16">
        <v>9</v>
      </c>
      <c r="G685" s="16">
        <v>89</v>
      </c>
      <c r="H685" s="16">
        <v>26</v>
      </c>
      <c r="I685" s="22">
        <f t="shared" si="214"/>
        <v>3</v>
      </c>
      <c r="J685" s="22">
        <f t="shared" si="215"/>
        <v>22</v>
      </c>
      <c r="K685" s="22">
        <f t="shared" si="216"/>
        <v>8</v>
      </c>
      <c r="L685" s="22">
        <f t="shared" si="217"/>
        <v>3</v>
      </c>
      <c r="M685" s="22">
        <f t="shared" si="218"/>
        <v>70</v>
      </c>
      <c r="N685" s="22">
        <f t="shared" si="219"/>
        <v>38</v>
      </c>
      <c r="O685" s="22">
        <f t="shared" si="220"/>
        <v>70</v>
      </c>
      <c r="P685" s="23" t="str">
        <f t="shared" si="221"/>
        <v>PM10</v>
      </c>
      <c r="Q685" s="23" t="str">
        <f t="shared" si="222"/>
        <v>二级，良</v>
      </c>
      <c r="R685" s="28">
        <f t="shared" si="223"/>
        <v>29.2134831460674</v>
      </c>
      <c r="S685" s="28">
        <f t="shared" si="224"/>
        <v>21.8076893984152</v>
      </c>
      <c r="T685" s="28">
        <f t="shared" si="225"/>
        <v>7.40579374765221</v>
      </c>
      <c r="U685" s="29" t="b">
        <f t="shared" si="226"/>
        <v>0</v>
      </c>
      <c r="V685" s="28">
        <f t="shared" si="227"/>
        <v>91.6666666666667</v>
      </c>
      <c r="W685" s="29">
        <f t="shared" si="228"/>
        <v>0</v>
      </c>
      <c r="X685" s="29" t="b">
        <f t="shared" si="229"/>
        <v>0</v>
      </c>
      <c r="Y685" s="28">
        <f t="shared" si="230"/>
        <v>50.4166666666667</v>
      </c>
    </row>
    <row r="686" spans="1:25">
      <c r="A686" s="14" t="s">
        <v>42</v>
      </c>
      <c r="B686" s="15" t="s">
        <v>725</v>
      </c>
      <c r="C686" s="16">
        <v>7</v>
      </c>
      <c r="D686" s="16">
        <v>30</v>
      </c>
      <c r="E686" s="16">
        <v>0.8</v>
      </c>
      <c r="F686" s="16">
        <v>25</v>
      </c>
      <c r="G686" s="16">
        <v>93</v>
      </c>
      <c r="H686" s="16">
        <v>26</v>
      </c>
      <c r="I686" s="22">
        <f t="shared" si="214"/>
        <v>3</v>
      </c>
      <c r="J686" s="22">
        <f t="shared" si="215"/>
        <v>15</v>
      </c>
      <c r="K686" s="22">
        <f t="shared" si="216"/>
        <v>8</v>
      </c>
      <c r="L686" s="22">
        <f t="shared" si="217"/>
        <v>8</v>
      </c>
      <c r="M686" s="22">
        <f t="shared" si="218"/>
        <v>72</v>
      </c>
      <c r="N686" s="22">
        <f t="shared" si="219"/>
        <v>38</v>
      </c>
      <c r="O686" s="22">
        <f t="shared" si="220"/>
        <v>72</v>
      </c>
      <c r="P686" s="23" t="str">
        <f t="shared" si="221"/>
        <v>PM10</v>
      </c>
      <c r="Q686" s="23" t="str">
        <f t="shared" si="222"/>
        <v>二级，良</v>
      </c>
      <c r="R686" s="28">
        <f t="shared" si="223"/>
        <v>27.9569892473118</v>
      </c>
      <c r="S686" s="28">
        <f t="shared" si="224"/>
        <v>19.7549668400747</v>
      </c>
      <c r="T686" s="28">
        <f t="shared" si="225"/>
        <v>8.20202240723716</v>
      </c>
      <c r="U686" s="29" t="b">
        <f t="shared" si="226"/>
        <v>0</v>
      </c>
      <c r="V686" s="28">
        <f t="shared" si="227"/>
        <v>112.666666666667</v>
      </c>
      <c r="W686" s="29">
        <f t="shared" si="228"/>
        <v>0</v>
      </c>
      <c r="X686" s="29" t="b">
        <f t="shared" si="229"/>
        <v>0</v>
      </c>
      <c r="Y686" s="28">
        <f t="shared" si="230"/>
        <v>61.9666666666667</v>
      </c>
    </row>
    <row r="687" spans="1:25">
      <c r="A687" s="14" t="s">
        <v>42</v>
      </c>
      <c r="B687" s="15" t="s">
        <v>726</v>
      </c>
      <c r="C687" s="16">
        <v>7</v>
      </c>
      <c r="D687" s="16">
        <v>19</v>
      </c>
      <c r="E687" s="16">
        <v>0.7</v>
      </c>
      <c r="F687" s="16">
        <v>43</v>
      </c>
      <c r="G687" s="16">
        <v>59</v>
      </c>
      <c r="H687" s="16">
        <v>21</v>
      </c>
      <c r="I687" s="22">
        <f t="shared" si="214"/>
        <v>3</v>
      </c>
      <c r="J687" s="22">
        <f t="shared" si="215"/>
        <v>10</v>
      </c>
      <c r="K687" s="22">
        <f t="shared" si="216"/>
        <v>7</v>
      </c>
      <c r="L687" s="22">
        <f t="shared" si="217"/>
        <v>14</v>
      </c>
      <c r="M687" s="22">
        <f t="shared" si="218"/>
        <v>55</v>
      </c>
      <c r="N687" s="22">
        <f t="shared" si="219"/>
        <v>30</v>
      </c>
      <c r="O687" s="22">
        <f t="shared" si="220"/>
        <v>55</v>
      </c>
      <c r="P687" s="23" t="str">
        <f t="shared" si="221"/>
        <v>PM10</v>
      </c>
      <c r="Q687" s="23" t="str">
        <f t="shared" si="222"/>
        <v>二级，良</v>
      </c>
      <c r="R687" s="28">
        <f t="shared" si="223"/>
        <v>35.5932203389831</v>
      </c>
      <c r="S687" s="28">
        <f t="shared" si="224"/>
        <v>17.5975364568378</v>
      </c>
      <c r="T687" s="28">
        <f t="shared" si="225"/>
        <v>17.9956838821452</v>
      </c>
      <c r="U687" s="29" t="b">
        <f t="shared" si="226"/>
        <v>0</v>
      </c>
      <c r="V687" s="28">
        <f t="shared" si="227"/>
        <v>135</v>
      </c>
      <c r="W687" s="29">
        <f t="shared" si="228"/>
        <v>0</v>
      </c>
      <c r="X687" s="29" t="b">
        <f t="shared" si="229"/>
        <v>0</v>
      </c>
      <c r="Y687" s="28">
        <f t="shared" si="230"/>
        <v>74.25</v>
      </c>
    </row>
    <row r="688" spans="1:25">
      <c r="A688" s="14" t="s">
        <v>42</v>
      </c>
      <c r="B688" s="15" t="s">
        <v>727</v>
      </c>
      <c r="C688" s="16">
        <v>7</v>
      </c>
      <c r="D688" s="16">
        <v>13</v>
      </c>
      <c r="E688" s="16">
        <v>0.7</v>
      </c>
      <c r="F688" s="16">
        <v>63</v>
      </c>
      <c r="G688" s="16">
        <v>36</v>
      </c>
      <c r="H688" s="16">
        <v>18</v>
      </c>
      <c r="I688" s="22">
        <f t="shared" si="214"/>
        <v>3</v>
      </c>
      <c r="J688" s="22">
        <f t="shared" si="215"/>
        <v>7</v>
      </c>
      <c r="K688" s="22">
        <f t="shared" si="216"/>
        <v>7</v>
      </c>
      <c r="L688" s="22">
        <f t="shared" si="217"/>
        <v>20</v>
      </c>
      <c r="M688" s="22">
        <f t="shared" si="218"/>
        <v>36</v>
      </c>
      <c r="N688" s="22">
        <f t="shared" si="219"/>
        <v>26</v>
      </c>
      <c r="O688" s="22">
        <f t="shared" si="220"/>
        <v>36</v>
      </c>
      <c r="P688" s="23" t="str">
        <f t="shared" si="221"/>
        <v/>
      </c>
      <c r="Q688" s="23" t="str">
        <f t="shared" si="222"/>
        <v>一级,优</v>
      </c>
      <c r="R688" s="28">
        <f t="shared" si="223"/>
        <v>50</v>
      </c>
      <c r="S688" s="28">
        <f t="shared" si="224"/>
        <v>15.9937456786348</v>
      </c>
      <c r="T688" s="28">
        <f t="shared" si="225"/>
        <v>34.0062543213652</v>
      </c>
      <c r="U688" s="29" t="b">
        <f t="shared" si="226"/>
        <v>0</v>
      </c>
      <c r="V688" s="28">
        <f t="shared" si="227"/>
        <v>144.333333333333</v>
      </c>
      <c r="W688" s="29">
        <f t="shared" si="228"/>
        <v>0</v>
      </c>
      <c r="X688" s="29" t="b">
        <f t="shared" si="229"/>
        <v>0</v>
      </c>
      <c r="Y688" s="28">
        <f t="shared" si="230"/>
        <v>79.3833333333333</v>
      </c>
    </row>
    <row r="689" spans="1:25">
      <c r="A689" s="14" t="s">
        <v>42</v>
      </c>
      <c r="B689" s="15" t="s">
        <v>728</v>
      </c>
      <c r="C689" s="16">
        <v>6</v>
      </c>
      <c r="D689" s="16">
        <v>12</v>
      </c>
      <c r="E689" s="16">
        <v>0.6</v>
      </c>
      <c r="F689" s="16">
        <v>70</v>
      </c>
      <c r="G689" s="16">
        <v>33</v>
      </c>
      <c r="H689" s="16">
        <v>18</v>
      </c>
      <c r="I689" s="22">
        <f t="shared" si="214"/>
        <v>2</v>
      </c>
      <c r="J689" s="22">
        <f t="shared" si="215"/>
        <v>6</v>
      </c>
      <c r="K689" s="22">
        <f t="shared" si="216"/>
        <v>6</v>
      </c>
      <c r="L689" s="22">
        <f t="shared" si="217"/>
        <v>22</v>
      </c>
      <c r="M689" s="22">
        <f t="shared" si="218"/>
        <v>33</v>
      </c>
      <c r="N689" s="22">
        <f t="shared" si="219"/>
        <v>26</v>
      </c>
      <c r="O689" s="22">
        <f t="shared" si="220"/>
        <v>33</v>
      </c>
      <c r="P689" s="23" t="str">
        <f t="shared" si="221"/>
        <v/>
      </c>
      <c r="Q689" s="23" t="str">
        <f t="shared" si="222"/>
        <v>一级,优</v>
      </c>
      <c r="R689" s="28">
        <f t="shared" si="223"/>
        <v>54.5454545454545</v>
      </c>
      <c r="S689" s="28">
        <f t="shared" si="224"/>
        <v>16.8618012341904</v>
      </c>
      <c r="T689" s="28">
        <f t="shared" si="225"/>
        <v>37.6836533112642</v>
      </c>
      <c r="U689" s="29" t="b">
        <f t="shared" si="226"/>
        <v>0</v>
      </c>
      <c r="V689" s="28">
        <f t="shared" si="227"/>
        <v>140.333333333333</v>
      </c>
      <c r="W689" s="29">
        <f t="shared" si="228"/>
        <v>0</v>
      </c>
      <c r="X689" s="29" t="b">
        <f t="shared" si="229"/>
        <v>0</v>
      </c>
      <c r="Y689" s="28">
        <f t="shared" si="230"/>
        <v>77.1833333333333</v>
      </c>
    </row>
    <row r="690" spans="1:25">
      <c r="A690" s="14" t="s">
        <v>42</v>
      </c>
      <c r="B690" s="15" t="s">
        <v>729</v>
      </c>
      <c r="C690" s="16">
        <v>6</v>
      </c>
      <c r="D690" s="16">
        <v>12</v>
      </c>
      <c r="E690" s="16">
        <v>0.6</v>
      </c>
      <c r="F690" s="16">
        <v>88</v>
      </c>
      <c r="G690" s="16">
        <v>36</v>
      </c>
      <c r="H690" s="16">
        <v>19</v>
      </c>
      <c r="I690" s="22">
        <f t="shared" si="214"/>
        <v>2</v>
      </c>
      <c r="J690" s="22">
        <f t="shared" si="215"/>
        <v>6</v>
      </c>
      <c r="K690" s="22">
        <f t="shared" si="216"/>
        <v>6</v>
      </c>
      <c r="L690" s="22">
        <f t="shared" si="217"/>
        <v>28</v>
      </c>
      <c r="M690" s="22">
        <f t="shared" si="218"/>
        <v>36</v>
      </c>
      <c r="N690" s="22">
        <f t="shared" si="219"/>
        <v>28</v>
      </c>
      <c r="O690" s="22">
        <f t="shared" si="220"/>
        <v>36</v>
      </c>
      <c r="P690" s="23" t="str">
        <f t="shared" si="221"/>
        <v/>
      </c>
      <c r="Q690" s="23" t="str">
        <f t="shared" si="222"/>
        <v>一级,优</v>
      </c>
      <c r="R690" s="28">
        <f t="shared" si="223"/>
        <v>52.7777777777778</v>
      </c>
      <c r="S690" s="28">
        <f t="shared" si="224"/>
        <v>18.4310653034544</v>
      </c>
      <c r="T690" s="28">
        <f t="shared" si="225"/>
        <v>34.3467124743233</v>
      </c>
      <c r="U690" s="29" t="b">
        <f t="shared" si="226"/>
        <v>0</v>
      </c>
      <c r="V690" s="28">
        <f t="shared" si="227"/>
        <v>132.666666666667</v>
      </c>
      <c r="W690" s="29">
        <f t="shared" si="228"/>
        <v>0</v>
      </c>
      <c r="X690" s="29" t="b">
        <f t="shared" si="229"/>
        <v>0</v>
      </c>
      <c r="Y690" s="28">
        <f t="shared" si="230"/>
        <v>72.9666666666667</v>
      </c>
    </row>
    <row r="691" spans="1:25">
      <c r="A691" s="14" t="s">
        <v>42</v>
      </c>
      <c r="B691" s="15" t="s">
        <v>730</v>
      </c>
      <c r="C691" s="16">
        <v>6</v>
      </c>
      <c r="D691" s="16">
        <v>11</v>
      </c>
      <c r="E691" s="16">
        <v>0.5</v>
      </c>
      <c r="F691" s="16">
        <v>91</v>
      </c>
      <c r="G691" s="16">
        <v>47</v>
      </c>
      <c r="H691" s="16">
        <v>14</v>
      </c>
      <c r="I691" s="22">
        <f t="shared" si="214"/>
        <v>2</v>
      </c>
      <c r="J691" s="22">
        <f t="shared" si="215"/>
        <v>6</v>
      </c>
      <c r="K691" s="22">
        <f t="shared" si="216"/>
        <v>5</v>
      </c>
      <c r="L691" s="22">
        <f t="shared" si="217"/>
        <v>29</v>
      </c>
      <c r="M691" s="22">
        <f t="shared" si="218"/>
        <v>47</v>
      </c>
      <c r="N691" s="22">
        <f t="shared" si="219"/>
        <v>20</v>
      </c>
      <c r="O691" s="22">
        <f t="shared" si="220"/>
        <v>47</v>
      </c>
      <c r="P691" s="23" t="str">
        <f t="shared" si="221"/>
        <v/>
      </c>
      <c r="Q691" s="23" t="str">
        <f t="shared" si="222"/>
        <v>一级,优</v>
      </c>
      <c r="R691" s="28">
        <f t="shared" si="223"/>
        <v>29.7872340425532</v>
      </c>
      <c r="S691" s="28">
        <f t="shared" si="224"/>
        <v>20.8405770879662</v>
      </c>
      <c r="T691" s="28">
        <f t="shared" si="225"/>
        <v>8.94665695458697</v>
      </c>
      <c r="U691" s="29" t="b">
        <f t="shared" si="226"/>
        <v>0</v>
      </c>
      <c r="V691" s="28">
        <f t="shared" si="227"/>
        <v>115.333333333333</v>
      </c>
      <c r="W691" s="29">
        <f t="shared" si="228"/>
        <v>0</v>
      </c>
      <c r="X691" s="29" t="b">
        <f t="shared" si="229"/>
        <v>0</v>
      </c>
      <c r="Y691" s="28">
        <f t="shared" si="230"/>
        <v>63.4333333333333</v>
      </c>
    </row>
    <row r="692" spans="1:25">
      <c r="A692" s="14" t="s">
        <v>42</v>
      </c>
      <c r="B692" s="15" t="s">
        <v>731</v>
      </c>
      <c r="C692" s="16">
        <v>6</v>
      </c>
      <c r="D692" s="16">
        <v>13</v>
      </c>
      <c r="E692" s="16">
        <v>0.5</v>
      </c>
      <c r="F692" s="16">
        <v>86</v>
      </c>
      <c r="G692" s="16">
        <v>68</v>
      </c>
      <c r="H692" s="16">
        <v>14</v>
      </c>
      <c r="I692" s="22">
        <f t="shared" si="214"/>
        <v>2</v>
      </c>
      <c r="J692" s="22">
        <f t="shared" si="215"/>
        <v>7</v>
      </c>
      <c r="K692" s="22">
        <f t="shared" si="216"/>
        <v>5</v>
      </c>
      <c r="L692" s="22">
        <f t="shared" si="217"/>
        <v>27</v>
      </c>
      <c r="M692" s="22">
        <f t="shared" si="218"/>
        <v>59</v>
      </c>
      <c r="N692" s="22">
        <f t="shared" si="219"/>
        <v>20</v>
      </c>
      <c r="O692" s="22">
        <f t="shared" si="220"/>
        <v>59</v>
      </c>
      <c r="P692" s="23" t="str">
        <f t="shared" si="221"/>
        <v>PM10</v>
      </c>
      <c r="Q692" s="23" t="str">
        <f t="shared" si="222"/>
        <v>二级，良</v>
      </c>
      <c r="R692" s="28">
        <f t="shared" si="223"/>
        <v>20.5882352941176</v>
      </c>
      <c r="S692" s="28">
        <f t="shared" si="224"/>
        <v>20.8883896626734</v>
      </c>
      <c r="T692" s="28">
        <f t="shared" si="225"/>
        <v>-0.30015436855572</v>
      </c>
      <c r="U692" s="29" t="b">
        <f t="shared" si="226"/>
        <v>0</v>
      </c>
      <c r="V692" s="28">
        <f t="shared" si="227"/>
        <v>101.333333333333</v>
      </c>
      <c r="W692" s="29">
        <f t="shared" si="228"/>
        <v>0</v>
      </c>
      <c r="X692" s="29" t="b">
        <f t="shared" si="229"/>
        <v>0</v>
      </c>
      <c r="Y692" s="28">
        <f t="shared" si="230"/>
        <v>55.7333333333333</v>
      </c>
    </row>
    <row r="693" spans="1:25">
      <c r="A693" s="14" t="s">
        <v>42</v>
      </c>
      <c r="B693" s="15" t="s">
        <v>732</v>
      </c>
      <c r="C693" s="16">
        <v>5</v>
      </c>
      <c r="D693" s="16">
        <v>16</v>
      </c>
      <c r="E693" s="16">
        <v>0.5</v>
      </c>
      <c r="F693" s="16">
        <v>77</v>
      </c>
      <c r="G693" s="16">
        <v>65</v>
      </c>
      <c r="H693" s="16">
        <v>14</v>
      </c>
      <c r="I693" s="22">
        <f t="shared" ref="I693:I709" si="231">ROUNDUP(IF(COUNT(C693)=1,IF(C693&gt;2620,500,IF(C693&gt;=2100,(C693-2100)*(500-400)/(2620-2100)+400,IF(C693&gt;=1600,(C693-1600)*(400-300)/(2100-1600)+300,IF(C693&gt;800,(C693-800)*(300-200)/(2100-1600)+200,IF(C693&gt;=650,(C693-650)*(200-150)/(800-650)+150,IF(C693&gt;=500,(C693-500)*(150-100)/(650-500)+100,IF(C693&gt;=150,(C693-150)*(100-50)/(500-150)+50,IF(C693&gt;=0,(C693-0)*(50-0)/(150-0)+0,"无效值"))))))))),0)</f>
        <v>2</v>
      </c>
      <c r="J693" s="22">
        <f t="shared" ref="J693:J709" si="232">ROUNDUP(IF(COUNT(D693)=1,IF(D693&gt;3840,500,IF(D693&gt;=3090,(D693-3090)*(500-400)/(3840-3090)+400,IF(D693&gt;=2340,(D693-2340)*(400-300)/(3090-2340)+300,IF(D693&gt;=1200,(D693-1200)*(300-200)/(2340-1200)+200,IF(D693&gt;=700,(D693-700)*(200-150)/(1200-700)+150,IF(D693&gt;=200,(D693-200)*(150-100)/(700-200)+100,IF(D693&gt;=100,(D693-100)*(100-50)/(200-100)+50,IF(D693&gt;=0,(D693-0)*(50-0)/(100-0)+0,"无效值"))))))))),0)</f>
        <v>8</v>
      </c>
      <c r="K693" s="22">
        <f t="shared" ref="K693:K709" si="233">ROUNDUP(IF(COUNT(E693)=1,IF(E693&gt;150,500,IF(E693&gt;=120,(E693-120)*(500-400)/(150-120)+400,IF(E693&gt;=90,(E693-90)*(400-300)/(120-90)+300,IF(E693&gt;=60,(E693-60)*(300-200)/(90-60)+200,IF(E693&gt;=35,(E693-35)*(200-150)/(60-35)+150,IF(E693&gt;=10,(E693-10)*(150-100)/(35-10)+100,IF(E693&gt;=5,(E693-5)*(100-50)/(10-5)+50,IF(E693&gt;=0,(E693-0)*(50-0)/(5-0)+0,"无效值"))))))))),0)</f>
        <v>5</v>
      </c>
      <c r="L693" s="22">
        <f t="shared" ref="L693:L709" si="234">ROUNDUP(IF(COUNT(F693)=1,IF(F693&gt;1200,500,IF(F693&gt;=1000,(F693-1000)*(500-400)/(1200-1000)+400,IF(F693&gt;=800,(F693-800)*(400-300)/(1000-800)+300,IF(F693&gt;=400,(F693-400)*(300-200)/(800-400)+200,IF(F693&gt;=300,(F693-300)*(200-150)/(400-300)+150,IF(F693&gt;=200,(F693-200)*(150-100)/(300-200)+100,IF(F693&gt;=160,(F693-160)*(100-50)/(200-160)+50,IF(F693&gt;=0,(F693-0)*(50-0)/(160-0)+0,"无效值"))))))))),0)</f>
        <v>25</v>
      </c>
      <c r="M693" s="22">
        <f t="shared" ref="M693:M709" si="235">ROUNDUP(IF(COUNT(G693)=1,IF(G693&gt;600,500,IF(G693&gt;=500,(G693-500)*(500-400)/(600-500)+400,IF(G693&gt;=420,(G693-420)*(400-300)/(500-420)+300,IF(G693&gt;=350,(G693-350)*(300-200)/(420-350)+200,IF(G693&gt;=250,(G693-250)*(200-150)/(350-250)+150,IF(G693&gt;=150,(G693-150)*(150-100)/(250-150)+100,IF(G693&gt;=50,(G693-50)*(100-50)/(150-50)+50,IF(G693&gt;=0,(G693-0)*(50-0)/(50-0)+0,"无效值"))))))))),0)</f>
        <v>58</v>
      </c>
      <c r="N693" s="22">
        <f t="shared" ref="N693:N709" si="236">ROUNDUP(IF(COUNT(H693)=1,IF(H693&gt;500,500,IF(H693&gt;=350,(H693-350)*(500-400)/(500-350)+400,IF(H693&gt;=250,(H693-250)*(400-300)/(350-250)+300,IF(H693&gt;=150,(H693-150)*(300-200)/(250-150)+200,IF(H693&gt;=115,(H693-115)*(200-150)/(150-115)+150,IF(H693&gt;=75,(H693-75)*(150-100)/(115-75)+100,IF(H693&gt;=35,(H693-35)*(100-50)/(75-35)+50,IF(H693&gt;=0,(H693-0)*(50-0)/(35-0)+0,"无效值"))))))))),0)</f>
        <v>20</v>
      </c>
      <c r="O693" s="22">
        <f t="shared" ref="O693:O709" si="237">IF(MAX(I693:N693)&lt;=100,IF(COUNTIF(C693:N693,"&gt;0")=12,MAX(I693:N693),""),MAX(I693:N693))</f>
        <v>58</v>
      </c>
      <c r="P693" s="23" t="str">
        <f t="shared" ref="P693:P709" si="238">IF(O693&lt;=50,"",IF(O693=I693,"SO2",IF(O693=J693,"NO2",IF(O693=K693,"CO",IF(O693=L693,"O3",IF(O693=M693,"PM10",IF(O693=N693,"PM2.5",)))))))</f>
        <v>PM10</v>
      </c>
      <c r="Q693" s="23" t="str">
        <f t="shared" ref="Q693:Q709" si="239">IF(COUNT(O693)=1,IF(O693&lt;=50,"一级,优",IF(O693&lt;=100,"二级，良",IF(O693&lt;=150,"三级，轻度污染",IF(O693&lt;=200,"四级，中度污染",IF(O693&lt;=300,"五级，重度污染",IF(O693&gt;300,"六级，严重污染")))))))</f>
        <v>二级，良</v>
      </c>
      <c r="R693" s="28">
        <f t="shared" ref="R693:R709" si="240">H693/G693*100</f>
        <v>21.5384615384615</v>
      </c>
      <c r="S693" s="28">
        <f t="shared" ref="S693:S709" si="241">AVERAGE(R687:R692)*0.5</f>
        <v>20.2743268332405</v>
      </c>
      <c r="T693" s="28">
        <f t="shared" ref="T693:T709" si="242">R693-S693</f>
        <v>1.26413470522102</v>
      </c>
      <c r="U693" s="29" t="b">
        <f t="shared" ref="U693:U709" si="243">IF(G693&gt;150,"PM10")</f>
        <v>0</v>
      </c>
      <c r="V693" s="28">
        <f t="shared" ref="V693:V709" si="244">AVERAGE(G687:G692)*2</f>
        <v>93</v>
      </c>
      <c r="W693" s="29">
        <f t="shared" ref="W693:W709" si="245">IF(V693="","",IF(G693&gt;=V693,1,0))</f>
        <v>0</v>
      </c>
      <c r="X693" s="29" t="b">
        <f t="shared" ref="X693:X709" si="246">IF(G693&gt;150,"PM10")</f>
        <v>0</v>
      </c>
      <c r="Y693" s="28">
        <f t="shared" ref="Y693:Y709" si="247">AVERAGE(G687:G692)*10%+AVERAGE(G687:G692)</f>
        <v>51.15</v>
      </c>
    </row>
    <row r="694" spans="1:25">
      <c r="A694" s="14" t="s">
        <v>42</v>
      </c>
      <c r="B694" s="15" t="s">
        <v>733</v>
      </c>
      <c r="C694" s="16">
        <v>6</v>
      </c>
      <c r="D694" s="16">
        <v>25</v>
      </c>
      <c r="E694" s="16">
        <v>0.5</v>
      </c>
      <c r="F694" s="16">
        <v>63</v>
      </c>
      <c r="G694" s="16">
        <v>78</v>
      </c>
      <c r="H694" s="16">
        <v>15</v>
      </c>
      <c r="I694" s="22">
        <f t="shared" si="231"/>
        <v>2</v>
      </c>
      <c r="J694" s="22">
        <f t="shared" si="232"/>
        <v>13</v>
      </c>
      <c r="K694" s="22">
        <f t="shared" si="233"/>
        <v>5</v>
      </c>
      <c r="L694" s="22">
        <f t="shared" si="234"/>
        <v>20</v>
      </c>
      <c r="M694" s="22">
        <f t="shared" si="235"/>
        <v>64</v>
      </c>
      <c r="N694" s="22">
        <f t="shared" si="236"/>
        <v>22</v>
      </c>
      <c r="O694" s="22">
        <f t="shared" si="237"/>
        <v>64</v>
      </c>
      <c r="P694" s="23" t="str">
        <f t="shared" si="238"/>
        <v>PM10</v>
      </c>
      <c r="Q694" s="23" t="str">
        <f t="shared" si="239"/>
        <v>二级，良</v>
      </c>
      <c r="R694" s="28">
        <f t="shared" si="240"/>
        <v>19.2307692307692</v>
      </c>
      <c r="S694" s="28">
        <f t="shared" si="241"/>
        <v>19.1030969331971</v>
      </c>
      <c r="T694" s="28">
        <f t="shared" si="242"/>
        <v>0.127672297572175</v>
      </c>
      <c r="U694" s="29" t="b">
        <f t="shared" si="243"/>
        <v>0</v>
      </c>
      <c r="V694" s="28">
        <f t="shared" si="244"/>
        <v>95</v>
      </c>
      <c r="W694" s="29">
        <f t="shared" si="245"/>
        <v>0</v>
      </c>
      <c r="X694" s="29" t="b">
        <f t="shared" si="246"/>
        <v>0</v>
      </c>
      <c r="Y694" s="28">
        <f t="shared" si="247"/>
        <v>52.25</v>
      </c>
    </row>
    <row r="695" spans="1:25">
      <c r="A695" s="14" t="s">
        <v>42</v>
      </c>
      <c r="B695" s="15" t="s">
        <v>734</v>
      </c>
      <c r="C695" s="16">
        <v>5</v>
      </c>
      <c r="D695" s="16">
        <v>13</v>
      </c>
      <c r="E695" s="16">
        <v>0.5</v>
      </c>
      <c r="F695" s="16">
        <v>68</v>
      </c>
      <c r="G695" s="16">
        <v>74</v>
      </c>
      <c r="H695" s="16">
        <v>15</v>
      </c>
      <c r="I695" s="22">
        <f t="shared" si="231"/>
        <v>2</v>
      </c>
      <c r="J695" s="22">
        <f t="shared" si="232"/>
        <v>7</v>
      </c>
      <c r="K695" s="22">
        <f t="shared" si="233"/>
        <v>5</v>
      </c>
      <c r="L695" s="22">
        <f t="shared" si="234"/>
        <v>22</v>
      </c>
      <c r="M695" s="22">
        <f t="shared" si="235"/>
        <v>62</v>
      </c>
      <c r="N695" s="22">
        <f t="shared" si="236"/>
        <v>22</v>
      </c>
      <c r="O695" s="22">
        <f t="shared" si="237"/>
        <v>62</v>
      </c>
      <c r="P695" s="23" t="str">
        <f t="shared" si="238"/>
        <v>PM10</v>
      </c>
      <c r="Q695" s="23" t="str">
        <f t="shared" si="239"/>
        <v>二级，良</v>
      </c>
      <c r="R695" s="28">
        <f t="shared" si="240"/>
        <v>20.2702702702703</v>
      </c>
      <c r="S695" s="28">
        <f t="shared" si="241"/>
        <v>16.5389943690945</v>
      </c>
      <c r="T695" s="28">
        <f t="shared" si="242"/>
        <v>3.73127590117578</v>
      </c>
      <c r="U695" s="29" t="b">
        <f t="shared" si="243"/>
        <v>0</v>
      </c>
      <c r="V695" s="28">
        <f t="shared" si="244"/>
        <v>109</v>
      </c>
      <c r="W695" s="29">
        <f t="shared" si="245"/>
        <v>0</v>
      </c>
      <c r="X695" s="29" t="b">
        <f t="shared" si="246"/>
        <v>0</v>
      </c>
      <c r="Y695" s="28">
        <f t="shared" si="247"/>
        <v>59.95</v>
      </c>
    </row>
    <row r="696" spans="1:25">
      <c r="A696" s="14" t="s">
        <v>42</v>
      </c>
      <c r="B696" s="15" t="s">
        <v>735</v>
      </c>
      <c r="C696" s="16">
        <v>5</v>
      </c>
      <c r="D696" s="16">
        <v>10</v>
      </c>
      <c r="E696" s="16">
        <v>0.5</v>
      </c>
      <c r="F696" s="16">
        <v>71</v>
      </c>
      <c r="G696" s="16">
        <v>40</v>
      </c>
      <c r="H696" s="16">
        <v>16</v>
      </c>
      <c r="I696" s="22">
        <f t="shared" si="231"/>
        <v>2</v>
      </c>
      <c r="J696" s="22">
        <f t="shared" si="232"/>
        <v>5</v>
      </c>
      <c r="K696" s="22">
        <f t="shared" si="233"/>
        <v>5</v>
      </c>
      <c r="L696" s="22">
        <f t="shared" si="234"/>
        <v>23</v>
      </c>
      <c r="M696" s="22">
        <f t="shared" si="235"/>
        <v>40</v>
      </c>
      <c r="N696" s="22">
        <f t="shared" si="236"/>
        <v>23</v>
      </c>
      <c r="O696" s="22">
        <f t="shared" si="237"/>
        <v>40</v>
      </c>
      <c r="P696" s="23" t="str">
        <f t="shared" si="238"/>
        <v/>
      </c>
      <c r="Q696" s="23" t="str">
        <f t="shared" si="239"/>
        <v>一级,优</v>
      </c>
      <c r="R696" s="28">
        <f t="shared" si="240"/>
        <v>40</v>
      </c>
      <c r="S696" s="28">
        <f t="shared" si="241"/>
        <v>13.6827290128291</v>
      </c>
      <c r="T696" s="28">
        <f t="shared" si="242"/>
        <v>26.3172709871709</v>
      </c>
      <c r="U696" s="29" t="b">
        <f t="shared" si="243"/>
        <v>0</v>
      </c>
      <c r="V696" s="28">
        <f t="shared" si="244"/>
        <v>122.666666666667</v>
      </c>
      <c r="W696" s="29">
        <f t="shared" si="245"/>
        <v>0</v>
      </c>
      <c r="X696" s="29" t="b">
        <f t="shared" si="246"/>
        <v>0</v>
      </c>
      <c r="Y696" s="28">
        <f t="shared" si="247"/>
        <v>67.4666666666667</v>
      </c>
    </row>
    <row r="697" spans="1:25">
      <c r="A697" s="14" t="s">
        <v>42</v>
      </c>
      <c r="B697" s="15" t="s">
        <v>736</v>
      </c>
      <c r="C697" s="16">
        <v>5</v>
      </c>
      <c r="D697" s="16">
        <v>8</v>
      </c>
      <c r="E697" s="16">
        <v>0.4</v>
      </c>
      <c r="F697" s="16">
        <v>73</v>
      </c>
      <c r="G697" s="16">
        <v>43</v>
      </c>
      <c r="H697" s="16">
        <v>13</v>
      </c>
      <c r="I697" s="22">
        <f t="shared" si="231"/>
        <v>2</v>
      </c>
      <c r="J697" s="22">
        <f t="shared" si="232"/>
        <v>4</v>
      </c>
      <c r="K697" s="22">
        <f t="shared" si="233"/>
        <v>4</v>
      </c>
      <c r="L697" s="22">
        <f t="shared" si="234"/>
        <v>23</v>
      </c>
      <c r="M697" s="22">
        <f t="shared" si="235"/>
        <v>43</v>
      </c>
      <c r="N697" s="22">
        <f t="shared" si="236"/>
        <v>19</v>
      </c>
      <c r="O697" s="22">
        <f t="shared" si="237"/>
        <v>43</v>
      </c>
      <c r="P697" s="23" t="str">
        <f t="shared" si="238"/>
        <v/>
      </c>
      <c r="Q697" s="23" t="str">
        <f t="shared" si="239"/>
        <v>一级,优</v>
      </c>
      <c r="R697" s="28">
        <f t="shared" si="240"/>
        <v>30.2325581395349</v>
      </c>
      <c r="S697" s="28">
        <f t="shared" si="241"/>
        <v>12.6179141980143</v>
      </c>
      <c r="T697" s="28">
        <f t="shared" si="242"/>
        <v>17.6146439415206</v>
      </c>
      <c r="U697" s="29" t="b">
        <f t="shared" si="243"/>
        <v>0</v>
      </c>
      <c r="V697" s="28">
        <f t="shared" si="244"/>
        <v>124</v>
      </c>
      <c r="W697" s="29">
        <f t="shared" si="245"/>
        <v>0</v>
      </c>
      <c r="X697" s="29" t="b">
        <f t="shared" si="246"/>
        <v>0</v>
      </c>
      <c r="Y697" s="28">
        <f t="shared" si="247"/>
        <v>68.2</v>
      </c>
    </row>
    <row r="698" spans="1:25">
      <c r="A698" s="14" t="s">
        <v>42</v>
      </c>
      <c r="B698" s="15" t="s">
        <v>737</v>
      </c>
      <c r="C698" s="16">
        <v>5</v>
      </c>
      <c r="D698" s="16">
        <v>7</v>
      </c>
      <c r="E698" s="16">
        <v>0.4</v>
      </c>
      <c r="F698" s="16">
        <v>74</v>
      </c>
      <c r="G698" s="16">
        <v>42</v>
      </c>
      <c r="H698" s="16">
        <v>13</v>
      </c>
      <c r="I698" s="22">
        <f t="shared" si="231"/>
        <v>2</v>
      </c>
      <c r="J698" s="22">
        <f t="shared" si="232"/>
        <v>4</v>
      </c>
      <c r="K698" s="22">
        <f t="shared" si="233"/>
        <v>4</v>
      </c>
      <c r="L698" s="22">
        <f t="shared" si="234"/>
        <v>24</v>
      </c>
      <c r="M698" s="22">
        <f t="shared" si="235"/>
        <v>42</v>
      </c>
      <c r="N698" s="22">
        <f t="shared" si="236"/>
        <v>19</v>
      </c>
      <c r="O698" s="22">
        <f t="shared" si="237"/>
        <v>42</v>
      </c>
      <c r="P698" s="23" t="str">
        <f t="shared" si="238"/>
        <v/>
      </c>
      <c r="Q698" s="23" t="str">
        <f t="shared" si="239"/>
        <v>一级,优</v>
      </c>
      <c r="R698" s="28">
        <f t="shared" si="240"/>
        <v>30.952380952381</v>
      </c>
      <c r="S698" s="28">
        <f t="shared" si="241"/>
        <v>12.6550245394295</v>
      </c>
      <c r="T698" s="28">
        <f t="shared" si="242"/>
        <v>18.2973564129515</v>
      </c>
      <c r="U698" s="29" t="b">
        <f t="shared" si="243"/>
        <v>0</v>
      </c>
      <c r="V698" s="28">
        <f t="shared" si="244"/>
        <v>122.666666666667</v>
      </c>
      <c r="W698" s="29">
        <f t="shared" si="245"/>
        <v>0</v>
      </c>
      <c r="X698" s="29" t="b">
        <f t="shared" si="246"/>
        <v>0</v>
      </c>
      <c r="Y698" s="28">
        <f t="shared" si="247"/>
        <v>67.4666666666667</v>
      </c>
    </row>
    <row r="699" spans="1:25">
      <c r="A699" s="14" t="s">
        <v>42</v>
      </c>
      <c r="B699" s="15" t="s">
        <v>738</v>
      </c>
      <c r="C699" s="16">
        <v>5</v>
      </c>
      <c r="D699" s="16">
        <v>7</v>
      </c>
      <c r="E699" s="16">
        <v>0.4</v>
      </c>
      <c r="F699" s="16">
        <v>72</v>
      </c>
      <c r="G699" s="16">
        <v>26</v>
      </c>
      <c r="H699" s="16">
        <v>11</v>
      </c>
      <c r="I699" s="22">
        <f t="shared" si="231"/>
        <v>2</v>
      </c>
      <c r="J699" s="22">
        <f t="shared" si="232"/>
        <v>4</v>
      </c>
      <c r="K699" s="22">
        <f t="shared" si="233"/>
        <v>4</v>
      </c>
      <c r="L699" s="22">
        <f t="shared" si="234"/>
        <v>23</v>
      </c>
      <c r="M699" s="22">
        <f t="shared" si="235"/>
        <v>26</v>
      </c>
      <c r="N699" s="22">
        <f t="shared" si="236"/>
        <v>16</v>
      </c>
      <c r="O699" s="22">
        <f t="shared" si="237"/>
        <v>26</v>
      </c>
      <c r="P699" s="23" t="str">
        <f t="shared" si="238"/>
        <v/>
      </c>
      <c r="Q699" s="23" t="str">
        <f t="shared" si="239"/>
        <v>一级,优</v>
      </c>
      <c r="R699" s="28">
        <f t="shared" si="240"/>
        <v>42.3076923076923</v>
      </c>
      <c r="S699" s="28">
        <f t="shared" si="241"/>
        <v>13.5187033442847</v>
      </c>
      <c r="T699" s="28">
        <f t="shared" si="242"/>
        <v>28.7889889634076</v>
      </c>
      <c r="U699" s="29" t="b">
        <f t="shared" si="243"/>
        <v>0</v>
      </c>
      <c r="V699" s="28">
        <f t="shared" si="244"/>
        <v>114</v>
      </c>
      <c r="W699" s="29">
        <f t="shared" si="245"/>
        <v>0</v>
      </c>
      <c r="X699" s="29" t="b">
        <f t="shared" si="246"/>
        <v>0</v>
      </c>
      <c r="Y699" s="28">
        <f t="shared" si="247"/>
        <v>62.7</v>
      </c>
    </row>
    <row r="700" spans="1:25">
      <c r="A700" s="14" t="s">
        <v>42</v>
      </c>
      <c r="B700" s="15" t="s">
        <v>739</v>
      </c>
      <c r="C700" s="16">
        <v>5</v>
      </c>
      <c r="D700" s="16">
        <v>5</v>
      </c>
      <c r="E700" s="16">
        <v>0.4</v>
      </c>
      <c r="F700" s="16">
        <v>74</v>
      </c>
      <c r="G700" s="16">
        <v>14</v>
      </c>
      <c r="H700" s="16">
        <v>11</v>
      </c>
      <c r="I700" s="22">
        <f t="shared" si="231"/>
        <v>2</v>
      </c>
      <c r="J700" s="22">
        <f t="shared" si="232"/>
        <v>3</v>
      </c>
      <c r="K700" s="22">
        <f t="shared" si="233"/>
        <v>4</v>
      </c>
      <c r="L700" s="22">
        <f t="shared" si="234"/>
        <v>24</v>
      </c>
      <c r="M700" s="22">
        <f t="shared" si="235"/>
        <v>14</v>
      </c>
      <c r="N700" s="22">
        <f t="shared" si="236"/>
        <v>16</v>
      </c>
      <c r="O700" s="22">
        <f t="shared" si="237"/>
        <v>24</v>
      </c>
      <c r="P700" s="23" t="str">
        <f t="shared" si="238"/>
        <v/>
      </c>
      <c r="Q700" s="23" t="str">
        <f t="shared" si="239"/>
        <v>一级,优</v>
      </c>
      <c r="R700" s="28">
        <f t="shared" si="240"/>
        <v>78.5714285714286</v>
      </c>
      <c r="S700" s="28">
        <f t="shared" si="241"/>
        <v>15.249472575054</v>
      </c>
      <c r="T700" s="28">
        <f t="shared" si="242"/>
        <v>63.3219559963746</v>
      </c>
      <c r="U700" s="29" t="b">
        <f t="shared" si="243"/>
        <v>0</v>
      </c>
      <c r="V700" s="28">
        <f t="shared" si="244"/>
        <v>101</v>
      </c>
      <c r="W700" s="29">
        <f t="shared" si="245"/>
        <v>0</v>
      </c>
      <c r="X700" s="29" t="b">
        <f t="shared" si="246"/>
        <v>0</v>
      </c>
      <c r="Y700" s="28">
        <f t="shared" si="247"/>
        <v>55.55</v>
      </c>
    </row>
    <row r="701" spans="1:25">
      <c r="A701" s="14" t="s">
        <v>42</v>
      </c>
      <c r="B701" s="15" t="s">
        <v>740</v>
      </c>
      <c r="C701" s="15" t="s">
        <v>741</v>
      </c>
      <c r="D701" s="15" t="s">
        <v>741</v>
      </c>
      <c r="E701" s="15" t="s">
        <v>741</v>
      </c>
      <c r="F701" s="15" t="s">
        <v>741</v>
      </c>
      <c r="G701" s="15" t="s">
        <v>741</v>
      </c>
      <c r="H701" s="15" t="s">
        <v>741</v>
      </c>
      <c r="I701" s="22">
        <f t="shared" si="231"/>
        <v>0</v>
      </c>
      <c r="J701" s="22">
        <f t="shared" si="232"/>
        <v>0</v>
      </c>
      <c r="K701" s="22">
        <f t="shared" si="233"/>
        <v>0</v>
      </c>
      <c r="L701" s="22">
        <f t="shared" si="234"/>
        <v>0</v>
      </c>
      <c r="M701" s="22">
        <f t="shared" si="235"/>
        <v>0</v>
      </c>
      <c r="N701" s="22">
        <f t="shared" si="236"/>
        <v>0</v>
      </c>
      <c r="O701" s="22" t="str">
        <f t="shared" si="237"/>
        <v/>
      </c>
      <c r="P701" s="23">
        <f t="shared" si="238"/>
        <v>0</v>
      </c>
      <c r="Q701" s="23" t="b">
        <f t="shared" si="239"/>
        <v>0</v>
      </c>
      <c r="R701" s="28" t="e">
        <f t="shared" si="240"/>
        <v>#VALUE!</v>
      </c>
      <c r="S701" s="28">
        <f t="shared" si="241"/>
        <v>20.1945275201089</v>
      </c>
      <c r="T701" s="28" t="e">
        <f t="shared" si="242"/>
        <v>#VALUE!</v>
      </c>
      <c r="U701" s="29" t="str">
        <f t="shared" si="243"/>
        <v>PM10</v>
      </c>
      <c r="V701" s="28">
        <f t="shared" si="244"/>
        <v>79.6666666666667</v>
      </c>
      <c r="W701" s="29">
        <f t="shared" si="245"/>
        <v>1</v>
      </c>
      <c r="X701" s="29" t="str">
        <f t="shared" si="246"/>
        <v>PM10</v>
      </c>
      <c r="Y701" s="28">
        <f t="shared" si="247"/>
        <v>43.8166666666667</v>
      </c>
    </row>
    <row r="702" spans="1:25">
      <c r="A702" s="14" t="s">
        <v>42</v>
      </c>
      <c r="B702" s="15" t="s">
        <v>742</v>
      </c>
      <c r="C702" s="15" t="s">
        <v>741</v>
      </c>
      <c r="D702" s="15" t="s">
        <v>741</v>
      </c>
      <c r="E702" s="15" t="s">
        <v>741</v>
      </c>
      <c r="F702" s="15" t="s">
        <v>741</v>
      </c>
      <c r="G702" s="15" t="s">
        <v>741</v>
      </c>
      <c r="H702" s="15" t="s">
        <v>741</v>
      </c>
      <c r="I702" s="22">
        <f t="shared" si="231"/>
        <v>0</v>
      </c>
      <c r="J702" s="22">
        <f t="shared" si="232"/>
        <v>0</v>
      </c>
      <c r="K702" s="22">
        <f t="shared" si="233"/>
        <v>0</v>
      </c>
      <c r="L702" s="22">
        <f t="shared" si="234"/>
        <v>0</v>
      </c>
      <c r="M702" s="22">
        <f t="shared" si="235"/>
        <v>0</v>
      </c>
      <c r="N702" s="22">
        <f t="shared" si="236"/>
        <v>0</v>
      </c>
      <c r="O702" s="22" t="str">
        <f t="shared" si="237"/>
        <v/>
      </c>
      <c r="P702" s="23">
        <f t="shared" si="238"/>
        <v>0</v>
      </c>
      <c r="Q702" s="23" t="b">
        <f t="shared" si="239"/>
        <v>0</v>
      </c>
      <c r="R702" s="28" t="e">
        <f t="shared" si="240"/>
        <v>#VALUE!</v>
      </c>
      <c r="S702" s="28" t="e">
        <f t="shared" si="241"/>
        <v>#VALUE!</v>
      </c>
      <c r="T702" s="28" t="e">
        <f t="shared" si="242"/>
        <v>#VALUE!</v>
      </c>
      <c r="U702" s="29" t="str">
        <f t="shared" si="243"/>
        <v>PM10</v>
      </c>
      <c r="V702" s="28">
        <f t="shared" si="244"/>
        <v>66</v>
      </c>
      <c r="W702" s="29">
        <f t="shared" si="245"/>
        <v>1</v>
      </c>
      <c r="X702" s="29" t="str">
        <f t="shared" si="246"/>
        <v>PM10</v>
      </c>
      <c r="Y702" s="28">
        <f t="shared" si="247"/>
        <v>36.3</v>
      </c>
    </row>
    <row r="703" spans="1:25">
      <c r="A703" s="14" t="s">
        <v>42</v>
      </c>
      <c r="B703" s="15" t="s">
        <v>743</v>
      </c>
      <c r="C703" s="15" t="s">
        <v>741</v>
      </c>
      <c r="D703" s="15" t="s">
        <v>741</v>
      </c>
      <c r="E703" s="15" t="s">
        <v>741</v>
      </c>
      <c r="F703" s="15" t="s">
        <v>741</v>
      </c>
      <c r="G703" s="15" t="s">
        <v>741</v>
      </c>
      <c r="H703" s="15" t="s">
        <v>741</v>
      </c>
      <c r="I703" s="22">
        <f t="shared" si="231"/>
        <v>0</v>
      </c>
      <c r="J703" s="22">
        <f t="shared" si="232"/>
        <v>0</v>
      </c>
      <c r="K703" s="22">
        <f t="shared" si="233"/>
        <v>0</v>
      </c>
      <c r="L703" s="22">
        <f t="shared" si="234"/>
        <v>0</v>
      </c>
      <c r="M703" s="22">
        <f t="shared" si="235"/>
        <v>0</v>
      </c>
      <c r="N703" s="22">
        <f t="shared" si="236"/>
        <v>0</v>
      </c>
      <c r="O703" s="22" t="str">
        <f t="shared" si="237"/>
        <v/>
      </c>
      <c r="P703" s="23">
        <f t="shared" si="238"/>
        <v>0</v>
      </c>
      <c r="Q703" s="23" t="b">
        <f t="shared" si="239"/>
        <v>0</v>
      </c>
      <c r="R703" s="28" t="e">
        <f t="shared" si="240"/>
        <v>#VALUE!</v>
      </c>
      <c r="S703" s="28" t="e">
        <f t="shared" si="241"/>
        <v>#VALUE!</v>
      </c>
      <c r="T703" s="28" t="e">
        <f t="shared" si="242"/>
        <v>#VALUE!</v>
      </c>
      <c r="U703" s="29" t="str">
        <f t="shared" si="243"/>
        <v>PM10</v>
      </c>
      <c r="V703" s="28">
        <f t="shared" si="244"/>
        <v>62.5</v>
      </c>
      <c r="W703" s="29">
        <f t="shared" si="245"/>
        <v>1</v>
      </c>
      <c r="X703" s="29" t="str">
        <f t="shared" si="246"/>
        <v>PM10</v>
      </c>
      <c r="Y703" s="28">
        <f t="shared" si="247"/>
        <v>34.375</v>
      </c>
    </row>
    <row r="704" spans="1:25">
      <c r="A704" s="14" t="s">
        <v>42</v>
      </c>
      <c r="B704" s="15" t="s">
        <v>744</v>
      </c>
      <c r="C704" s="15" t="s">
        <v>741</v>
      </c>
      <c r="D704" s="15" t="s">
        <v>741</v>
      </c>
      <c r="E704" s="15" t="s">
        <v>741</v>
      </c>
      <c r="F704" s="15" t="s">
        <v>741</v>
      </c>
      <c r="G704" s="15" t="s">
        <v>741</v>
      </c>
      <c r="H704" s="15" t="s">
        <v>741</v>
      </c>
      <c r="I704" s="22">
        <f t="shared" si="231"/>
        <v>0</v>
      </c>
      <c r="J704" s="22">
        <f t="shared" si="232"/>
        <v>0</v>
      </c>
      <c r="K704" s="22">
        <f t="shared" si="233"/>
        <v>0</v>
      </c>
      <c r="L704" s="22">
        <f t="shared" si="234"/>
        <v>0</v>
      </c>
      <c r="M704" s="22">
        <f t="shared" si="235"/>
        <v>0</v>
      </c>
      <c r="N704" s="22">
        <f t="shared" si="236"/>
        <v>0</v>
      </c>
      <c r="O704" s="22" t="str">
        <f t="shared" si="237"/>
        <v/>
      </c>
      <c r="P704" s="23">
        <f t="shared" si="238"/>
        <v>0</v>
      </c>
      <c r="Q704" s="23" t="b">
        <f t="shared" si="239"/>
        <v>0</v>
      </c>
      <c r="R704" s="28" t="e">
        <f t="shared" si="240"/>
        <v>#VALUE!</v>
      </c>
      <c r="S704" s="28" t="e">
        <f t="shared" si="241"/>
        <v>#VALUE!</v>
      </c>
      <c r="T704" s="28" t="e">
        <f t="shared" si="242"/>
        <v>#VALUE!</v>
      </c>
      <c r="U704" s="29" t="str">
        <f t="shared" si="243"/>
        <v>PM10</v>
      </c>
      <c r="V704" s="28">
        <f t="shared" si="244"/>
        <v>54.6666666666667</v>
      </c>
      <c r="W704" s="29">
        <f t="shared" si="245"/>
        <v>1</v>
      </c>
      <c r="X704" s="29" t="str">
        <f t="shared" si="246"/>
        <v>PM10</v>
      </c>
      <c r="Y704" s="28">
        <f t="shared" si="247"/>
        <v>30.0666666666667</v>
      </c>
    </row>
    <row r="705" spans="1:25">
      <c r="A705" s="14" t="s">
        <v>42</v>
      </c>
      <c r="B705" s="15" t="s">
        <v>745</v>
      </c>
      <c r="C705" s="15" t="s">
        <v>741</v>
      </c>
      <c r="D705" s="15" t="s">
        <v>741</v>
      </c>
      <c r="E705" s="15" t="s">
        <v>741</v>
      </c>
      <c r="F705" s="15" t="s">
        <v>741</v>
      </c>
      <c r="G705" s="15" t="s">
        <v>741</v>
      </c>
      <c r="H705" s="15" t="s">
        <v>741</v>
      </c>
      <c r="I705" s="22">
        <f t="shared" si="231"/>
        <v>0</v>
      </c>
      <c r="J705" s="22">
        <f t="shared" si="232"/>
        <v>0</v>
      </c>
      <c r="K705" s="22">
        <f t="shared" si="233"/>
        <v>0</v>
      </c>
      <c r="L705" s="22">
        <f t="shared" si="234"/>
        <v>0</v>
      </c>
      <c r="M705" s="22">
        <f t="shared" si="235"/>
        <v>0</v>
      </c>
      <c r="N705" s="22">
        <f t="shared" si="236"/>
        <v>0</v>
      </c>
      <c r="O705" s="22" t="str">
        <f t="shared" si="237"/>
        <v/>
      </c>
      <c r="P705" s="23">
        <f t="shared" si="238"/>
        <v>0</v>
      </c>
      <c r="Q705" s="23" t="b">
        <f t="shared" si="239"/>
        <v>0</v>
      </c>
      <c r="R705" s="28" t="e">
        <f t="shared" si="240"/>
        <v>#VALUE!</v>
      </c>
      <c r="S705" s="28" t="e">
        <f t="shared" si="241"/>
        <v>#VALUE!</v>
      </c>
      <c r="T705" s="28" t="e">
        <f t="shared" si="242"/>
        <v>#VALUE!</v>
      </c>
      <c r="U705" s="29" t="str">
        <f t="shared" si="243"/>
        <v>PM10</v>
      </c>
      <c r="V705" s="28">
        <f t="shared" si="244"/>
        <v>40</v>
      </c>
      <c r="W705" s="29">
        <f t="shared" si="245"/>
        <v>1</v>
      </c>
      <c r="X705" s="29" t="str">
        <f t="shared" si="246"/>
        <v>PM10</v>
      </c>
      <c r="Y705" s="28">
        <f t="shared" si="247"/>
        <v>22</v>
      </c>
    </row>
    <row r="706" spans="1:25">
      <c r="A706" s="14" t="s">
        <v>42</v>
      </c>
      <c r="B706" s="15" t="s">
        <v>746</v>
      </c>
      <c r="C706" s="15" t="s">
        <v>741</v>
      </c>
      <c r="D706" s="15" t="s">
        <v>741</v>
      </c>
      <c r="E706" s="15" t="s">
        <v>741</v>
      </c>
      <c r="F706" s="15" t="s">
        <v>741</v>
      </c>
      <c r="G706" s="15" t="s">
        <v>741</v>
      </c>
      <c r="H706" s="15" t="s">
        <v>741</v>
      </c>
      <c r="I706" s="22">
        <f t="shared" si="231"/>
        <v>0</v>
      </c>
      <c r="J706" s="22">
        <f t="shared" si="232"/>
        <v>0</v>
      </c>
      <c r="K706" s="22">
        <f t="shared" si="233"/>
        <v>0</v>
      </c>
      <c r="L706" s="22">
        <f t="shared" si="234"/>
        <v>0</v>
      </c>
      <c r="M706" s="22">
        <f t="shared" si="235"/>
        <v>0</v>
      </c>
      <c r="N706" s="22">
        <f t="shared" si="236"/>
        <v>0</v>
      </c>
      <c r="O706" s="22" t="str">
        <f t="shared" si="237"/>
        <v/>
      </c>
      <c r="P706" s="23">
        <f t="shared" si="238"/>
        <v>0</v>
      </c>
      <c r="Q706" s="23" t="b">
        <f t="shared" si="239"/>
        <v>0</v>
      </c>
      <c r="R706" s="28" t="e">
        <f t="shared" si="240"/>
        <v>#VALUE!</v>
      </c>
      <c r="S706" s="28" t="e">
        <f t="shared" si="241"/>
        <v>#VALUE!</v>
      </c>
      <c r="T706" s="28" t="e">
        <f t="shared" si="242"/>
        <v>#VALUE!</v>
      </c>
      <c r="U706" s="29" t="str">
        <f t="shared" si="243"/>
        <v>PM10</v>
      </c>
      <c r="V706" s="28">
        <f t="shared" si="244"/>
        <v>28</v>
      </c>
      <c r="W706" s="29">
        <f t="shared" si="245"/>
        <v>1</v>
      </c>
      <c r="X706" s="29" t="str">
        <f t="shared" si="246"/>
        <v>PM10</v>
      </c>
      <c r="Y706" s="28">
        <f t="shared" si="247"/>
        <v>15.4</v>
      </c>
    </row>
    <row r="707" spans="1:25">
      <c r="A707" s="14" t="s">
        <v>42</v>
      </c>
      <c r="B707" s="15" t="s">
        <v>747</v>
      </c>
      <c r="C707" s="15" t="s">
        <v>741</v>
      </c>
      <c r="D707" s="15" t="s">
        <v>741</v>
      </c>
      <c r="E707" s="15" t="s">
        <v>741</v>
      </c>
      <c r="F707" s="15" t="s">
        <v>741</v>
      </c>
      <c r="G707" s="15" t="s">
        <v>741</v>
      </c>
      <c r="H707" s="15" t="s">
        <v>741</v>
      </c>
      <c r="I707" s="22">
        <f t="shared" si="231"/>
        <v>0</v>
      </c>
      <c r="J707" s="22">
        <f t="shared" si="232"/>
        <v>0</v>
      </c>
      <c r="K707" s="22">
        <f t="shared" si="233"/>
        <v>0</v>
      </c>
      <c r="L707" s="22">
        <f t="shared" si="234"/>
        <v>0</v>
      </c>
      <c r="M707" s="22">
        <f t="shared" si="235"/>
        <v>0</v>
      </c>
      <c r="N707" s="22">
        <f t="shared" si="236"/>
        <v>0</v>
      </c>
      <c r="O707" s="22" t="str">
        <f t="shared" si="237"/>
        <v/>
      </c>
      <c r="P707" s="23">
        <f t="shared" si="238"/>
        <v>0</v>
      </c>
      <c r="Q707" s="23" t="b">
        <f t="shared" si="239"/>
        <v>0</v>
      </c>
      <c r="R707" s="28" t="e">
        <f t="shared" si="240"/>
        <v>#VALUE!</v>
      </c>
      <c r="S707" s="28" t="e">
        <f t="shared" si="241"/>
        <v>#VALUE!</v>
      </c>
      <c r="T707" s="28" t="e">
        <f t="shared" si="242"/>
        <v>#VALUE!</v>
      </c>
      <c r="U707" s="29" t="str">
        <f t="shared" si="243"/>
        <v>PM10</v>
      </c>
      <c r="V707" s="28" t="e">
        <f t="shared" si="244"/>
        <v>#DIV/0!</v>
      </c>
      <c r="W707" s="29" t="e">
        <f t="shared" si="245"/>
        <v>#DIV/0!</v>
      </c>
      <c r="X707" s="29" t="str">
        <f t="shared" si="246"/>
        <v>PM10</v>
      </c>
      <c r="Y707" s="28" t="e">
        <f t="shared" si="247"/>
        <v>#DIV/0!</v>
      </c>
    </row>
    <row r="708" spans="1:25">
      <c r="A708" s="14" t="s">
        <v>42</v>
      </c>
      <c r="B708" s="15" t="s">
        <v>748</v>
      </c>
      <c r="C708" s="15" t="s">
        <v>741</v>
      </c>
      <c r="D708" s="15" t="s">
        <v>741</v>
      </c>
      <c r="E708" s="15" t="s">
        <v>741</v>
      </c>
      <c r="F708" s="15" t="s">
        <v>741</v>
      </c>
      <c r="G708" s="15" t="s">
        <v>741</v>
      </c>
      <c r="H708" s="15" t="s">
        <v>741</v>
      </c>
      <c r="I708" s="22">
        <f t="shared" si="231"/>
        <v>0</v>
      </c>
      <c r="J708" s="22">
        <f t="shared" si="232"/>
        <v>0</v>
      </c>
      <c r="K708" s="22">
        <f t="shared" si="233"/>
        <v>0</v>
      </c>
      <c r="L708" s="22">
        <f t="shared" si="234"/>
        <v>0</v>
      </c>
      <c r="M708" s="22">
        <f t="shared" si="235"/>
        <v>0</v>
      </c>
      <c r="N708" s="22">
        <f t="shared" si="236"/>
        <v>0</v>
      </c>
      <c r="O708" s="22" t="str">
        <f t="shared" si="237"/>
        <v/>
      </c>
      <c r="P708" s="23">
        <f t="shared" si="238"/>
        <v>0</v>
      </c>
      <c r="Q708" s="23" t="b">
        <f t="shared" si="239"/>
        <v>0</v>
      </c>
      <c r="R708" s="28" t="e">
        <f t="shared" si="240"/>
        <v>#VALUE!</v>
      </c>
      <c r="S708" s="28" t="e">
        <f t="shared" si="241"/>
        <v>#VALUE!</v>
      </c>
      <c r="T708" s="28" t="e">
        <f t="shared" si="242"/>
        <v>#VALUE!</v>
      </c>
      <c r="U708" s="29" t="str">
        <f t="shared" si="243"/>
        <v>PM10</v>
      </c>
      <c r="V708" s="28" t="e">
        <f t="shared" si="244"/>
        <v>#DIV/0!</v>
      </c>
      <c r="W708" s="29" t="e">
        <f t="shared" si="245"/>
        <v>#DIV/0!</v>
      </c>
      <c r="X708" s="29" t="str">
        <f t="shared" si="246"/>
        <v>PM10</v>
      </c>
      <c r="Y708" s="28" t="e">
        <f t="shared" si="247"/>
        <v>#DIV/0!</v>
      </c>
    </row>
    <row r="709" spans="1:25">
      <c r="A709" s="14" t="s">
        <v>42</v>
      </c>
      <c r="B709" s="15" t="s">
        <v>749</v>
      </c>
      <c r="C709" s="15" t="s">
        <v>741</v>
      </c>
      <c r="D709" s="15" t="s">
        <v>741</v>
      </c>
      <c r="E709" s="15" t="s">
        <v>741</v>
      </c>
      <c r="F709" s="15" t="s">
        <v>741</v>
      </c>
      <c r="G709" s="15" t="s">
        <v>741</v>
      </c>
      <c r="H709" s="15" t="s">
        <v>741</v>
      </c>
      <c r="I709" s="22">
        <f t="shared" ref="I709:I733" si="248">ROUNDUP(IF(COUNT(C709)=1,IF(C709&gt;2620,500,IF(C709&gt;=2100,(C709-2100)*(500-400)/(2620-2100)+400,IF(C709&gt;=1600,(C709-1600)*(400-300)/(2100-1600)+300,IF(C709&gt;800,(C709-800)*(300-200)/(2100-1600)+200,IF(C709&gt;=650,(C709-650)*(200-150)/(800-650)+150,IF(C709&gt;=500,(C709-500)*(150-100)/(650-500)+100,IF(C709&gt;=150,(C709-150)*(100-50)/(500-150)+50,IF(C709&gt;=0,(C709-0)*(50-0)/(150-0)+0,"无效值"))))))))),0)</f>
        <v>0</v>
      </c>
      <c r="J709" s="22">
        <f t="shared" ref="J709:J733" si="249">ROUNDUP(IF(COUNT(D709)=1,IF(D709&gt;3840,500,IF(D709&gt;=3090,(D709-3090)*(500-400)/(3840-3090)+400,IF(D709&gt;=2340,(D709-2340)*(400-300)/(3090-2340)+300,IF(D709&gt;=1200,(D709-1200)*(300-200)/(2340-1200)+200,IF(D709&gt;=700,(D709-700)*(200-150)/(1200-700)+150,IF(D709&gt;=200,(D709-200)*(150-100)/(700-200)+100,IF(D709&gt;=100,(D709-100)*(100-50)/(200-100)+50,IF(D709&gt;=0,(D709-0)*(50-0)/(100-0)+0,"无效值"))))))))),0)</f>
        <v>0</v>
      </c>
      <c r="K709" s="22">
        <f t="shared" ref="K709:K733" si="250">ROUNDUP(IF(COUNT(E709)=1,IF(E709&gt;150,500,IF(E709&gt;=120,(E709-120)*(500-400)/(150-120)+400,IF(E709&gt;=90,(E709-90)*(400-300)/(120-90)+300,IF(E709&gt;=60,(E709-60)*(300-200)/(90-60)+200,IF(E709&gt;=35,(E709-35)*(200-150)/(60-35)+150,IF(E709&gt;=10,(E709-10)*(150-100)/(35-10)+100,IF(E709&gt;=5,(E709-5)*(100-50)/(10-5)+50,IF(E709&gt;=0,(E709-0)*(50-0)/(5-0)+0,"无效值"))))))))),0)</f>
        <v>0</v>
      </c>
      <c r="L709" s="22">
        <f t="shared" ref="L709:L733" si="251">ROUNDUP(IF(COUNT(F709)=1,IF(F709&gt;1200,500,IF(F709&gt;=1000,(F709-1000)*(500-400)/(1200-1000)+400,IF(F709&gt;=800,(F709-800)*(400-300)/(1000-800)+300,IF(F709&gt;=400,(F709-400)*(300-200)/(800-400)+200,IF(F709&gt;=300,(F709-300)*(200-150)/(400-300)+150,IF(F709&gt;=200,(F709-200)*(150-100)/(300-200)+100,IF(F709&gt;=160,(F709-160)*(100-50)/(200-160)+50,IF(F709&gt;=0,(F709-0)*(50-0)/(160-0)+0,"无效值"))))))))),0)</f>
        <v>0</v>
      </c>
      <c r="M709" s="22">
        <f t="shared" ref="M709:M733" si="252">ROUNDUP(IF(COUNT(G709)=1,IF(G709&gt;600,500,IF(G709&gt;=500,(G709-500)*(500-400)/(600-500)+400,IF(G709&gt;=420,(G709-420)*(400-300)/(500-420)+300,IF(G709&gt;=350,(G709-350)*(300-200)/(420-350)+200,IF(G709&gt;=250,(G709-250)*(200-150)/(350-250)+150,IF(G709&gt;=150,(G709-150)*(150-100)/(250-150)+100,IF(G709&gt;=50,(G709-50)*(100-50)/(150-50)+50,IF(G709&gt;=0,(G709-0)*(50-0)/(50-0)+0,"无效值"))))))))),0)</f>
        <v>0</v>
      </c>
      <c r="N709" s="22">
        <f t="shared" ref="N709:N733" si="253">ROUNDUP(IF(COUNT(H709)=1,IF(H709&gt;500,500,IF(H709&gt;=350,(H709-350)*(500-400)/(500-350)+400,IF(H709&gt;=250,(H709-250)*(400-300)/(350-250)+300,IF(H709&gt;=150,(H709-150)*(300-200)/(250-150)+200,IF(H709&gt;=115,(H709-115)*(200-150)/(150-115)+150,IF(H709&gt;=75,(H709-75)*(150-100)/(115-75)+100,IF(H709&gt;=35,(H709-35)*(100-50)/(75-35)+50,IF(H709&gt;=0,(H709-0)*(50-0)/(35-0)+0,"无效值"))))))))),0)</f>
        <v>0</v>
      </c>
      <c r="O709" s="22" t="str">
        <f t="shared" ref="O709:O733" si="254">IF(MAX(I709:N709)&lt;=100,IF(COUNTIF(C709:N709,"&gt;0")=12,MAX(I709:N709),""),MAX(I709:N709))</f>
        <v/>
      </c>
      <c r="P709" s="23">
        <f t="shared" ref="P709:P733" si="255">IF(O709&lt;=50,"",IF(O709=I709,"SO2",IF(O709=J709,"NO2",IF(O709=K709,"CO",IF(O709=L709,"O3",IF(O709=M709,"PM10",IF(O709=N709,"PM2.5",)))))))</f>
        <v>0</v>
      </c>
      <c r="Q709" s="23" t="b">
        <f t="shared" ref="Q709:Q733" si="256">IF(COUNT(O709)=1,IF(O709&lt;=50,"一级,优",IF(O709&lt;=100,"二级，良",IF(O709&lt;=150,"三级，轻度污染",IF(O709&lt;=200,"四级，中度污染",IF(O709&lt;=300,"五级，重度污染",IF(O709&gt;300,"六级，严重污染")))))))</f>
        <v>0</v>
      </c>
      <c r="R709" s="28" t="e">
        <f t="shared" ref="R709:R733" si="257">H709/G709*100</f>
        <v>#VALUE!</v>
      </c>
      <c r="S709" s="28" t="e">
        <f t="shared" ref="S709:S733" si="258">AVERAGE(R703:R708)*0.5</f>
        <v>#VALUE!</v>
      </c>
      <c r="T709" s="28" t="e">
        <f t="shared" ref="T709:T733" si="259">R709-S709</f>
        <v>#VALUE!</v>
      </c>
      <c r="U709" s="29" t="str">
        <f t="shared" ref="U709:U733" si="260">IF(G709&gt;150,"PM10")</f>
        <v>PM10</v>
      </c>
      <c r="V709" s="28" t="e">
        <f t="shared" ref="V709:V733" si="261">AVERAGE(G703:G708)*2</f>
        <v>#DIV/0!</v>
      </c>
      <c r="W709" s="29" t="e">
        <f t="shared" ref="W709:W733" si="262">IF(V709="","",IF(G709&gt;=V709,1,0))</f>
        <v>#DIV/0!</v>
      </c>
      <c r="X709" s="29" t="str">
        <f t="shared" ref="X709:X733" si="263">IF(G709&gt;150,"PM10")</f>
        <v>PM10</v>
      </c>
      <c r="Y709" s="28" t="e">
        <f t="shared" ref="Y709:Y733" si="264">AVERAGE(G703:G708)*10%+AVERAGE(G703:G708)</f>
        <v>#DIV/0!</v>
      </c>
    </row>
    <row r="710" spans="1:25">
      <c r="A710" s="14" t="s">
        <v>42</v>
      </c>
      <c r="B710" s="15" t="s">
        <v>750</v>
      </c>
      <c r="C710" s="15" t="s">
        <v>741</v>
      </c>
      <c r="D710" s="15" t="s">
        <v>741</v>
      </c>
      <c r="E710" s="15" t="s">
        <v>741</v>
      </c>
      <c r="F710" s="15" t="s">
        <v>741</v>
      </c>
      <c r="G710" s="15" t="s">
        <v>741</v>
      </c>
      <c r="H710" s="15" t="s">
        <v>741</v>
      </c>
      <c r="I710" s="22">
        <f t="shared" si="248"/>
        <v>0</v>
      </c>
      <c r="J710" s="22">
        <f t="shared" si="249"/>
        <v>0</v>
      </c>
      <c r="K710" s="22">
        <f t="shared" si="250"/>
        <v>0</v>
      </c>
      <c r="L710" s="22">
        <f t="shared" si="251"/>
        <v>0</v>
      </c>
      <c r="M710" s="22">
        <f t="shared" si="252"/>
        <v>0</v>
      </c>
      <c r="N710" s="22">
        <f t="shared" si="253"/>
        <v>0</v>
      </c>
      <c r="O710" s="22" t="str">
        <f t="shared" si="254"/>
        <v/>
      </c>
      <c r="P710" s="23">
        <f t="shared" si="255"/>
        <v>0</v>
      </c>
      <c r="Q710" s="23" t="b">
        <f t="shared" si="256"/>
        <v>0</v>
      </c>
      <c r="R710" s="28" t="e">
        <f t="shared" si="257"/>
        <v>#VALUE!</v>
      </c>
      <c r="S710" s="28" t="e">
        <f t="shared" si="258"/>
        <v>#VALUE!</v>
      </c>
      <c r="T710" s="28" t="e">
        <f t="shared" si="259"/>
        <v>#VALUE!</v>
      </c>
      <c r="U710" s="29" t="str">
        <f t="shared" si="260"/>
        <v>PM10</v>
      </c>
      <c r="V710" s="28" t="e">
        <f t="shared" si="261"/>
        <v>#DIV/0!</v>
      </c>
      <c r="W710" s="29" t="e">
        <f t="shared" si="262"/>
        <v>#DIV/0!</v>
      </c>
      <c r="X710" s="29" t="str">
        <f t="shared" si="263"/>
        <v>PM10</v>
      </c>
      <c r="Y710" s="28" t="e">
        <f t="shared" si="264"/>
        <v>#DIV/0!</v>
      </c>
    </row>
    <row r="711" spans="1:25">
      <c r="A711" s="14" t="s">
        <v>42</v>
      </c>
      <c r="B711" s="15" t="s">
        <v>751</v>
      </c>
      <c r="C711" s="15" t="s">
        <v>741</v>
      </c>
      <c r="D711" s="15" t="s">
        <v>741</v>
      </c>
      <c r="E711" s="15" t="s">
        <v>741</v>
      </c>
      <c r="F711" s="15" t="s">
        <v>741</v>
      </c>
      <c r="G711" s="15" t="s">
        <v>741</v>
      </c>
      <c r="H711" s="15" t="s">
        <v>741</v>
      </c>
      <c r="I711" s="22">
        <f t="shared" si="248"/>
        <v>0</v>
      </c>
      <c r="J711" s="22">
        <f t="shared" si="249"/>
        <v>0</v>
      </c>
      <c r="K711" s="22">
        <f t="shared" si="250"/>
        <v>0</v>
      </c>
      <c r="L711" s="22">
        <f t="shared" si="251"/>
        <v>0</v>
      </c>
      <c r="M711" s="22">
        <f t="shared" si="252"/>
        <v>0</v>
      </c>
      <c r="N711" s="22">
        <f t="shared" si="253"/>
        <v>0</v>
      </c>
      <c r="O711" s="22" t="str">
        <f t="shared" si="254"/>
        <v/>
      </c>
      <c r="P711" s="23">
        <f t="shared" si="255"/>
        <v>0</v>
      </c>
      <c r="Q711" s="23" t="b">
        <f t="shared" si="256"/>
        <v>0</v>
      </c>
      <c r="R711" s="28" t="e">
        <f t="shared" si="257"/>
        <v>#VALUE!</v>
      </c>
      <c r="S711" s="28" t="e">
        <f t="shared" si="258"/>
        <v>#VALUE!</v>
      </c>
      <c r="T711" s="28" t="e">
        <f t="shared" si="259"/>
        <v>#VALUE!</v>
      </c>
      <c r="U711" s="29" t="str">
        <f t="shared" si="260"/>
        <v>PM10</v>
      </c>
      <c r="V711" s="28" t="e">
        <f t="shared" si="261"/>
        <v>#DIV/0!</v>
      </c>
      <c r="W711" s="29" t="e">
        <f t="shared" si="262"/>
        <v>#DIV/0!</v>
      </c>
      <c r="X711" s="29" t="str">
        <f t="shared" si="263"/>
        <v>PM10</v>
      </c>
      <c r="Y711" s="28" t="e">
        <f t="shared" si="264"/>
        <v>#DIV/0!</v>
      </c>
    </row>
    <row r="712" spans="1:25">
      <c r="A712" s="14" t="s">
        <v>42</v>
      </c>
      <c r="B712" s="15" t="s">
        <v>752</v>
      </c>
      <c r="C712" s="15" t="s">
        <v>741</v>
      </c>
      <c r="D712" s="15" t="s">
        <v>741</v>
      </c>
      <c r="E712" s="15" t="s">
        <v>741</v>
      </c>
      <c r="F712" s="15" t="s">
        <v>741</v>
      </c>
      <c r="G712" s="15" t="s">
        <v>741</v>
      </c>
      <c r="H712" s="15" t="s">
        <v>741</v>
      </c>
      <c r="I712" s="22">
        <f t="shared" si="248"/>
        <v>0</v>
      </c>
      <c r="J712" s="22">
        <f t="shared" si="249"/>
        <v>0</v>
      </c>
      <c r="K712" s="22">
        <f t="shared" si="250"/>
        <v>0</v>
      </c>
      <c r="L712" s="22">
        <f t="shared" si="251"/>
        <v>0</v>
      </c>
      <c r="M712" s="22">
        <f t="shared" si="252"/>
        <v>0</v>
      </c>
      <c r="N712" s="22">
        <f t="shared" si="253"/>
        <v>0</v>
      </c>
      <c r="O712" s="22" t="str">
        <f t="shared" si="254"/>
        <v/>
      </c>
      <c r="P712" s="23">
        <f t="shared" si="255"/>
        <v>0</v>
      </c>
      <c r="Q712" s="23" t="b">
        <f t="shared" si="256"/>
        <v>0</v>
      </c>
      <c r="R712" s="28" t="e">
        <f t="shared" si="257"/>
        <v>#VALUE!</v>
      </c>
      <c r="S712" s="28" t="e">
        <f t="shared" si="258"/>
        <v>#VALUE!</v>
      </c>
      <c r="T712" s="28" t="e">
        <f t="shared" si="259"/>
        <v>#VALUE!</v>
      </c>
      <c r="U712" s="29" t="str">
        <f t="shared" si="260"/>
        <v>PM10</v>
      </c>
      <c r="V712" s="28" t="e">
        <f t="shared" si="261"/>
        <v>#DIV/0!</v>
      </c>
      <c r="W712" s="29" t="e">
        <f t="shared" si="262"/>
        <v>#DIV/0!</v>
      </c>
      <c r="X712" s="29" t="str">
        <f t="shared" si="263"/>
        <v>PM10</v>
      </c>
      <c r="Y712" s="28" t="e">
        <f t="shared" si="264"/>
        <v>#DIV/0!</v>
      </c>
    </row>
    <row r="713" spans="1:25">
      <c r="A713" s="14" t="s">
        <v>42</v>
      </c>
      <c r="B713" s="15" t="s">
        <v>753</v>
      </c>
      <c r="C713" s="15" t="s">
        <v>741</v>
      </c>
      <c r="D713" s="15" t="s">
        <v>741</v>
      </c>
      <c r="E713" s="15" t="s">
        <v>741</v>
      </c>
      <c r="F713" s="15" t="s">
        <v>741</v>
      </c>
      <c r="G713" s="15" t="s">
        <v>741</v>
      </c>
      <c r="H713" s="15" t="s">
        <v>741</v>
      </c>
      <c r="I713" s="22">
        <f t="shared" si="248"/>
        <v>0</v>
      </c>
      <c r="J713" s="22">
        <f t="shared" si="249"/>
        <v>0</v>
      </c>
      <c r="K713" s="22">
        <f t="shared" si="250"/>
        <v>0</v>
      </c>
      <c r="L713" s="22">
        <f t="shared" si="251"/>
        <v>0</v>
      </c>
      <c r="M713" s="22">
        <f t="shared" si="252"/>
        <v>0</v>
      </c>
      <c r="N713" s="22">
        <f t="shared" si="253"/>
        <v>0</v>
      </c>
      <c r="O713" s="22" t="str">
        <f t="shared" si="254"/>
        <v/>
      </c>
      <c r="P713" s="23">
        <f t="shared" si="255"/>
        <v>0</v>
      </c>
      <c r="Q713" s="23" t="b">
        <f t="shared" si="256"/>
        <v>0</v>
      </c>
      <c r="R713" s="28" t="e">
        <f t="shared" si="257"/>
        <v>#VALUE!</v>
      </c>
      <c r="S713" s="28" t="e">
        <f t="shared" si="258"/>
        <v>#VALUE!</v>
      </c>
      <c r="T713" s="28" t="e">
        <f t="shared" si="259"/>
        <v>#VALUE!</v>
      </c>
      <c r="U713" s="29" t="str">
        <f t="shared" si="260"/>
        <v>PM10</v>
      </c>
      <c r="V713" s="28" t="e">
        <f t="shared" si="261"/>
        <v>#DIV/0!</v>
      </c>
      <c r="W713" s="29" t="e">
        <f t="shared" si="262"/>
        <v>#DIV/0!</v>
      </c>
      <c r="X713" s="29" t="str">
        <f t="shared" si="263"/>
        <v>PM10</v>
      </c>
      <c r="Y713" s="28" t="e">
        <f t="shared" si="264"/>
        <v>#DIV/0!</v>
      </c>
    </row>
    <row r="714" spans="1:25">
      <c r="A714" s="14" t="s">
        <v>42</v>
      </c>
      <c r="B714" s="15" t="s">
        <v>754</v>
      </c>
      <c r="C714" s="15" t="s">
        <v>741</v>
      </c>
      <c r="D714" s="15" t="s">
        <v>741</v>
      </c>
      <c r="E714" s="15" t="s">
        <v>741</v>
      </c>
      <c r="F714" s="15" t="s">
        <v>741</v>
      </c>
      <c r="G714" s="15" t="s">
        <v>741</v>
      </c>
      <c r="H714" s="15" t="s">
        <v>741</v>
      </c>
      <c r="I714" s="22">
        <f t="shared" si="248"/>
        <v>0</v>
      </c>
      <c r="J714" s="22">
        <f t="shared" si="249"/>
        <v>0</v>
      </c>
      <c r="K714" s="22">
        <f t="shared" si="250"/>
        <v>0</v>
      </c>
      <c r="L714" s="22">
        <f t="shared" si="251"/>
        <v>0</v>
      </c>
      <c r="M714" s="22">
        <f t="shared" si="252"/>
        <v>0</v>
      </c>
      <c r="N714" s="22">
        <f t="shared" si="253"/>
        <v>0</v>
      </c>
      <c r="O714" s="22" t="str">
        <f t="shared" si="254"/>
        <v/>
      </c>
      <c r="P714" s="23">
        <f t="shared" si="255"/>
        <v>0</v>
      </c>
      <c r="Q714" s="23" t="b">
        <f t="shared" si="256"/>
        <v>0</v>
      </c>
      <c r="R714" s="28" t="e">
        <f t="shared" si="257"/>
        <v>#VALUE!</v>
      </c>
      <c r="S714" s="28" t="e">
        <f t="shared" si="258"/>
        <v>#VALUE!</v>
      </c>
      <c r="T714" s="28" t="e">
        <f t="shared" si="259"/>
        <v>#VALUE!</v>
      </c>
      <c r="U714" s="29" t="str">
        <f t="shared" si="260"/>
        <v>PM10</v>
      </c>
      <c r="V714" s="28" t="e">
        <f t="shared" si="261"/>
        <v>#DIV/0!</v>
      </c>
      <c r="W714" s="29" t="e">
        <f t="shared" si="262"/>
        <v>#DIV/0!</v>
      </c>
      <c r="X714" s="29" t="str">
        <f t="shared" si="263"/>
        <v>PM10</v>
      </c>
      <c r="Y714" s="28" t="e">
        <f t="shared" si="264"/>
        <v>#DIV/0!</v>
      </c>
    </row>
    <row r="715" spans="1:25">
      <c r="A715" s="14" t="s">
        <v>42</v>
      </c>
      <c r="B715" s="15" t="s">
        <v>755</v>
      </c>
      <c r="C715" s="15" t="s">
        <v>741</v>
      </c>
      <c r="D715" s="15" t="s">
        <v>741</v>
      </c>
      <c r="E715" s="15" t="s">
        <v>741</v>
      </c>
      <c r="F715" s="15" t="s">
        <v>741</v>
      </c>
      <c r="G715" s="15" t="s">
        <v>741</v>
      </c>
      <c r="H715" s="15" t="s">
        <v>741</v>
      </c>
      <c r="I715" s="22">
        <f t="shared" si="248"/>
        <v>0</v>
      </c>
      <c r="J715" s="22">
        <f t="shared" si="249"/>
        <v>0</v>
      </c>
      <c r="K715" s="22">
        <f t="shared" si="250"/>
        <v>0</v>
      </c>
      <c r="L715" s="22">
        <f t="shared" si="251"/>
        <v>0</v>
      </c>
      <c r="M715" s="22">
        <f t="shared" si="252"/>
        <v>0</v>
      </c>
      <c r="N715" s="22">
        <f t="shared" si="253"/>
        <v>0</v>
      </c>
      <c r="O715" s="22" t="str">
        <f t="shared" si="254"/>
        <v/>
      </c>
      <c r="P715" s="23">
        <f t="shared" si="255"/>
        <v>0</v>
      </c>
      <c r="Q715" s="23" t="b">
        <f t="shared" si="256"/>
        <v>0</v>
      </c>
      <c r="R715" s="28" t="e">
        <f t="shared" si="257"/>
        <v>#VALUE!</v>
      </c>
      <c r="S715" s="28" t="e">
        <f t="shared" si="258"/>
        <v>#VALUE!</v>
      </c>
      <c r="T715" s="28" t="e">
        <f t="shared" si="259"/>
        <v>#VALUE!</v>
      </c>
      <c r="U715" s="29" t="str">
        <f t="shared" si="260"/>
        <v>PM10</v>
      </c>
      <c r="V715" s="28" t="e">
        <f t="shared" si="261"/>
        <v>#DIV/0!</v>
      </c>
      <c r="W715" s="29" t="e">
        <f t="shared" si="262"/>
        <v>#DIV/0!</v>
      </c>
      <c r="X715" s="29" t="str">
        <f t="shared" si="263"/>
        <v>PM10</v>
      </c>
      <c r="Y715" s="28" t="e">
        <f t="shared" si="264"/>
        <v>#DIV/0!</v>
      </c>
    </row>
    <row r="716" spans="1:25">
      <c r="A716" s="14" t="s">
        <v>42</v>
      </c>
      <c r="B716" s="15" t="s">
        <v>756</v>
      </c>
      <c r="C716" s="15" t="s">
        <v>741</v>
      </c>
      <c r="D716" s="15" t="s">
        <v>741</v>
      </c>
      <c r="E716" s="15" t="s">
        <v>741</v>
      </c>
      <c r="F716" s="15" t="s">
        <v>741</v>
      </c>
      <c r="G716" s="15" t="s">
        <v>741</v>
      </c>
      <c r="H716" s="15" t="s">
        <v>741</v>
      </c>
      <c r="I716" s="22">
        <f t="shared" si="248"/>
        <v>0</v>
      </c>
      <c r="J716" s="22">
        <f t="shared" si="249"/>
        <v>0</v>
      </c>
      <c r="K716" s="22">
        <f t="shared" si="250"/>
        <v>0</v>
      </c>
      <c r="L716" s="22">
        <f t="shared" si="251"/>
        <v>0</v>
      </c>
      <c r="M716" s="22">
        <f t="shared" si="252"/>
        <v>0</v>
      </c>
      <c r="N716" s="22">
        <f t="shared" si="253"/>
        <v>0</v>
      </c>
      <c r="O716" s="22" t="str">
        <f t="shared" si="254"/>
        <v/>
      </c>
      <c r="P716" s="23">
        <f t="shared" si="255"/>
        <v>0</v>
      </c>
      <c r="Q716" s="23" t="b">
        <f t="shared" si="256"/>
        <v>0</v>
      </c>
      <c r="R716" s="28" t="e">
        <f t="shared" si="257"/>
        <v>#VALUE!</v>
      </c>
      <c r="S716" s="28" t="e">
        <f t="shared" si="258"/>
        <v>#VALUE!</v>
      </c>
      <c r="T716" s="28" t="e">
        <f t="shared" si="259"/>
        <v>#VALUE!</v>
      </c>
      <c r="U716" s="29" t="str">
        <f t="shared" si="260"/>
        <v>PM10</v>
      </c>
      <c r="V716" s="28" t="e">
        <f t="shared" si="261"/>
        <v>#DIV/0!</v>
      </c>
      <c r="W716" s="29" t="e">
        <f t="shared" si="262"/>
        <v>#DIV/0!</v>
      </c>
      <c r="X716" s="29" t="str">
        <f t="shared" si="263"/>
        <v>PM10</v>
      </c>
      <c r="Y716" s="28" t="e">
        <f t="shared" si="264"/>
        <v>#DIV/0!</v>
      </c>
    </row>
    <row r="717" spans="1:25">
      <c r="A717" s="14" t="s">
        <v>42</v>
      </c>
      <c r="B717" s="15" t="s">
        <v>757</v>
      </c>
      <c r="C717" s="15" t="s">
        <v>741</v>
      </c>
      <c r="D717" s="15" t="s">
        <v>741</v>
      </c>
      <c r="E717" s="15" t="s">
        <v>741</v>
      </c>
      <c r="F717" s="15" t="s">
        <v>741</v>
      </c>
      <c r="G717" s="15" t="s">
        <v>741</v>
      </c>
      <c r="H717" s="15" t="s">
        <v>741</v>
      </c>
      <c r="I717" s="22">
        <f t="shared" si="248"/>
        <v>0</v>
      </c>
      <c r="J717" s="22">
        <f t="shared" si="249"/>
        <v>0</v>
      </c>
      <c r="K717" s="22">
        <f t="shared" si="250"/>
        <v>0</v>
      </c>
      <c r="L717" s="22">
        <f t="shared" si="251"/>
        <v>0</v>
      </c>
      <c r="M717" s="22">
        <f t="shared" si="252"/>
        <v>0</v>
      </c>
      <c r="N717" s="22">
        <f t="shared" si="253"/>
        <v>0</v>
      </c>
      <c r="O717" s="22" t="str">
        <f t="shared" si="254"/>
        <v/>
      </c>
      <c r="P717" s="23">
        <f t="shared" si="255"/>
        <v>0</v>
      </c>
      <c r="Q717" s="23" t="b">
        <f t="shared" si="256"/>
        <v>0</v>
      </c>
      <c r="R717" s="28" t="e">
        <f t="shared" si="257"/>
        <v>#VALUE!</v>
      </c>
      <c r="S717" s="28" t="e">
        <f t="shared" si="258"/>
        <v>#VALUE!</v>
      </c>
      <c r="T717" s="28" t="e">
        <f t="shared" si="259"/>
        <v>#VALUE!</v>
      </c>
      <c r="U717" s="29" t="str">
        <f t="shared" si="260"/>
        <v>PM10</v>
      </c>
      <c r="V717" s="28" t="e">
        <f t="shared" si="261"/>
        <v>#DIV/0!</v>
      </c>
      <c r="W717" s="29" t="e">
        <f t="shared" si="262"/>
        <v>#DIV/0!</v>
      </c>
      <c r="X717" s="29" t="str">
        <f t="shared" si="263"/>
        <v>PM10</v>
      </c>
      <c r="Y717" s="28" t="e">
        <f t="shared" si="264"/>
        <v>#DIV/0!</v>
      </c>
    </row>
    <row r="718" spans="1:25">
      <c r="A718" s="14" t="s">
        <v>42</v>
      </c>
      <c r="B718" s="15" t="s">
        <v>758</v>
      </c>
      <c r="C718" s="15" t="s">
        <v>741</v>
      </c>
      <c r="D718" s="15" t="s">
        <v>741</v>
      </c>
      <c r="E718" s="15" t="s">
        <v>741</v>
      </c>
      <c r="F718" s="15" t="s">
        <v>741</v>
      </c>
      <c r="G718" s="15" t="s">
        <v>741</v>
      </c>
      <c r="H718" s="15" t="s">
        <v>741</v>
      </c>
      <c r="I718" s="22">
        <f t="shared" si="248"/>
        <v>0</v>
      </c>
      <c r="J718" s="22">
        <f t="shared" si="249"/>
        <v>0</v>
      </c>
      <c r="K718" s="22">
        <f t="shared" si="250"/>
        <v>0</v>
      </c>
      <c r="L718" s="22">
        <f t="shared" si="251"/>
        <v>0</v>
      </c>
      <c r="M718" s="22">
        <f t="shared" si="252"/>
        <v>0</v>
      </c>
      <c r="N718" s="22">
        <f t="shared" si="253"/>
        <v>0</v>
      </c>
      <c r="O718" s="22" t="str">
        <f t="shared" si="254"/>
        <v/>
      </c>
      <c r="P718" s="23">
        <f t="shared" si="255"/>
        <v>0</v>
      </c>
      <c r="Q718" s="23" t="b">
        <f t="shared" si="256"/>
        <v>0</v>
      </c>
      <c r="R718" s="28" t="e">
        <f t="shared" si="257"/>
        <v>#VALUE!</v>
      </c>
      <c r="S718" s="28" t="e">
        <f t="shared" si="258"/>
        <v>#VALUE!</v>
      </c>
      <c r="T718" s="28" t="e">
        <f t="shared" si="259"/>
        <v>#VALUE!</v>
      </c>
      <c r="U718" s="29" t="str">
        <f t="shared" si="260"/>
        <v>PM10</v>
      </c>
      <c r="V718" s="28" t="e">
        <f t="shared" si="261"/>
        <v>#DIV/0!</v>
      </c>
      <c r="W718" s="29" t="e">
        <f t="shared" si="262"/>
        <v>#DIV/0!</v>
      </c>
      <c r="X718" s="29" t="str">
        <f t="shared" si="263"/>
        <v>PM10</v>
      </c>
      <c r="Y718" s="28" t="e">
        <f t="shared" si="264"/>
        <v>#DIV/0!</v>
      </c>
    </row>
    <row r="719" spans="1:25">
      <c r="A719" s="14" t="s">
        <v>42</v>
      </c>
      <c r="B719" s="15" t="s">
        <v>759</v>
      </c>
      <c r="C719" s="15" t="s">
        <v>741</v>
      </c>
      <c r="D719" s="15" t="s">
        <v>741</v>
      </c>
      <c r="E719" s="15" t="s">
        <v>741</v>
      </c>
      <c r="F719" s="15" t="s">
        <v>741</v>
      </c>
      <c r="G719" s="15" t="s">
        <v>741</v>
      </c>
      <c r="H719" s="15" t="s">
        <v>741</v>
      </c>
      <c r="I719" s="22">
        <f t="shared" si="248"/>
        <v>0</v>
      </c>
      <c r="J719" s="22">
        <f t="shared" si="249"/>
        <v>0</v>
      </c>
      <c r="K719" s="22">
        <f t="shared" si="250"/>
        <v>0</v>
      </c>
      <c r="L719" s="22">
        <f t="shared" si="251"/>
        <v>0</v>
      </c>
      <c r="M719" s="22">
        <f t="shared" si="252"/>
        <v>0</v>
      </c>
      <c r="N719" s="22">
        <f t="shared" si="253"/>
        <v>0</v>
      </c>
      <c r="O719" s="22" t="str">
        <f t="shared" si="254"/>
        <v/>
      </c>
      <c r="P719" s="23">
        <f t="shared" si="255"/>
        <v>0</v>
      </c>
      <c r="Q719" s="23" t="b">
        <f t="shared" si="256"/>
        <v>0</v>
      </c>
      <c r="R719" s="28" t="e">
        <f t="shared" si="257"/>
        <v>#VALUE!</v>
      </c>
      <c r="S719" s="28" t="e">
        <f t="shared" si="258"/>
        <v>#VALUE!</v>
      </c>
      <c r="T719" s="28" t="e">
        <f t="shared" si="259"/>
        <v>#VALUE!</v>
      </c>
      <c r="U719" s="29" t="str">
        <f t="shared" si="260"/>
        <v>PM10</v>
      </c>
      <c r="V719" s="28" t="e">
        <f t="shared" si="261"/>
        <v>#DIV/0!</v>
      </c>
      <c r="W719" s="29" t="e">
        <f t="shared" si="262"/>
        <v>#DIV/0!</v>
      </c>
      <c r="X719" s="29" t="str">
        <f t="shared" si="263"/>
        <v>PM10</v>
      </c>
      <c r="Y719" s="28" t="e">
        <f t="shared" si="264"/>
        <v>#DIV/0!</v>
      </c>
    </row>
    <row r="720" spans="1:25">
      <c r="A720" s="14" t="s">
        <v>42</v>
      </c>
      <c r="B720" s="15" t="s">
        <v>760</v>
      </c>
      <c r="C720" s="15" t="s">
        <v>741</v>
      </c>
      <c r="D720" s="15" t="s">
        <v>741</v>
      </c>
      <c r="E720" s="15" t="s">
        <v>741</v>
      </c>
      <c r="F720" s="15" t="s">
        <v>741</v>
      </c>
      <c r="G720" s="15" t="s">
        <v>741</v>
      </c>
      <c r="H720" s="15" t="s">
        <v>741</v>
      </c>
      <c r="I720" s="22">
        <f t="shared" si="248"/>
        <v>0</v>
      </c>
      <c r="J720" s="22">
        <f t="shared" si="249"/>
        <v>0</v>
      </c>
      <c r="K720" s="22">
        <f t="shared" si="250"/>
        <v>0</v>
      </c>
      <c r="L720" s="22">
        <f t="shared" si="251"/>
        <v>0</v>
      </c>
      <c r="M720" s="22">
        <f t="shared" si="252"/>
        <v>0</v>
      </c>
      <c r="N720" s="22">
        <f t="shared" si="253"/>
        <v>0</v>
      </c>
      <c r="O720" s="22" t="str">
        <f t="shared" si="254"/>
        <v/>
      </c>
      <c r="P720" s="23">
        <f t="shared" si="255"/>
        <v>0</v>
      </c>
      <c r="Q720" s="23" t="b">
        <f t="shared" si="256"/>
        <v>0</v>
      </c>
      <c r="R720" s="28" t="e">
        <f t="shared" si="257"/>
        <v>#VALUE!</v>
      </c>
      <c r="S720" s="28" t="e">
        <f t="shared" si="258"/>
        <v>#VALUE!</v>
      </c>
      <c r="T720" s="28" t="e">
        <f t="shared" si="259"/>
        <v>#VALUE!</v>
      </c>
      <c r="U720" s="29" t="str">
        <f t="shared" si="260"/>
        <v>PM10</v>
      </c>
      <c r="V720" s="28" t="e">
        <f t="shared" si="261"/>
        <v>#DIV/0!</v>
      </c>
      <c r="W720" s="29" t="e">
        <f t="shared" si="262"/>
        <v>#DIV/0!</v>
      </c>
      <c r="X720" s="29" t="str">
        <f t="shared" si="263"/>
        <v>PM10</v>
      </c>
      <c r="Y720" s="28" t="e">
        <f t="shared" si="264"/>
        <v>#DIV/0!</v>
      </c>
    </row>
    <row r="721" spans="1:25">
      <c r="A721" s="14" t="s">
        <v>42</v>
      </c>
      <c r="B721" s="15" t="s">
        <v>761</v>
      </c>
      <c r="C721" s="15" t="s">
        <v>741</v>
      </c>
      <c r="D721" s="15" t="s">
        <v>741</v>
      </c>
      <c r="E721" s="15" t="s">
        <v>741</v>
      </c>
      <c r="F721" s="15" t="s">
        <v>741</v>
      </c>
      <c r="G721" s="15" t="s">
        <v>741</v>
      </c>
      <c r="H721" s="15" t="s">
        <v>741</v>
      </c>
      <c r="I721" s="22">
        <f t="shared" si="248"/>
        <v>0</v>
      </c>
      <c r="J721" s="22">
        <f t="shared" si="249"/>
        <v>0</v>
      </c>
      <c r="K721" s="22">
        <f t="shared" si="250"/>
        <v>0</v>
      </c>
      <c r="L721" s="22">
        <f t="shared" si="251"/>
        <v>0</v>
      </c>
      <c r="M721" s="22">
        <f t="shared" si="252"/>
        <v>0</v>
      </c>
      <c r="N721" s="22">
        <f t="shared" si="253"/>
        <v>0</v>
      </c>
      <c r="O721" s="22" t="str">
        <f t="shared" si="254"/>
        <v/>
      </c>
      <c r="P721" s="23">
        <f t="shared" si="255"/>
        <v>0</v>
      </c>
      <c r="Q721" s="23" t="b">
        <f t="shared" si="256"/>
        <v>0</v>
      </c>
      <c r="R721" s="28" t="e">
        <f t="shared" si="257"/>
        <v>#VALUE!</v>
      </c>
      <c r="S721" s="28" t="e">
        <f t="shared" si="258"/>
        <v>#VALUE!</v>
      </c>
      <c r="T721" s="28" t="e">
        <f t="shared" si="259"/>
        <v>#VALUE!</v>
      </c>
      <c r="U721" s="29" t="str">
        <f t="shared" si="260"/>
        <v>PM10</v>
      </c>
      <c r="V721" s="28" t="e">
        <f t="shared" si="261"/>
        <v>#DIV/0!</v>
      </c>
      <c r="W721" s="29" t="e">
        <f t="shared" si="262"/>
        <v>#DIV/0!</v>
      </c>
      <c r="X721" s="29" t="str">
        <f t="shared" si="263"/>
        <v>PM10</v>
      </c>
      <c r="Y721" s="28" t="e">
        <f t="shared" si="264"/>
        <v>#DIV/0!</v>
      </c>
    </row>
    <row r="722" spans="1:25">
      <c r="A722" s="14" t="s">
        <v>42</v>
      </c>
      <c r="B722" s="15" t="s">
        <v>762</v>
      </c>
      <c r="C722" s="15" t="s">
        <v>741</v>
      </c>
      <c r="D722" s="15" t="s">
        <v>741</v>
      </c>
      <c r="E722" s="15" t="s">
        <v>741</v>
      </c>
      <c r="F722" s="15" t="s">
        <v>741</v>
      </c>
      <c r="G722" s="15" t="s">
        <v>741</v>
      </c>
      <c r="H722" s="15" t="s">
        <v>741</v>
      </c>
      <c r="I722" s="22">
        <f t="shared" si="248"/>
        <v>0</v>
      </c>
      <c r="J722" s="22">
        <f t="shared" si="249"/>
        <v>0</v>
      </c>
      <c r="K722" s="22">
        <f t="shared" si="250"/>
        <v>0</v>
      </c>
      <c r="L722" s="22">
        <f t="shared" si="251"/>
        <v>0</v>
      </c>
      <c r="M722" s="22">
        <f t="shared" si="252"/>
        <v>0</v>
      </c>
      <c r="N722" s="22">
        <f t="shared" si="253"/>
        <v>0</v>
      </c>
      <c r="O722" s="22" t="str">
        <f t="shared" si="254"/>
        <v/>
      </c>
      <c r="P722" s="23">
        <f t="shared" si="255"/>
        <v>0</v>
      </c>
      <c r="Q722" s="23" t="b">
        <f t="shared" si="256"/>
        <v>0</v>
      </c>
      <c r="R722" s="28" t="e">
        <f t="shared" si="257"/>
        <v>#VALUE!</v>
      </c>
      <c r="S722" s="28" t="e">
        <f t="shared" si="258"/>
        <v>#VALUE!</v>
      </c>
      <c r="T722" s="28" t="e">
        <f t="shared" si="259"/>
        <v>#VALUE!</v>
      </c>
      <c r="U722" s="29" t="str">
        <f t="shared" si="260"/>
        <v>PM10</v>
      </c>
      <c r="V722" s="28" t="e">
        <f t="shared" si="261"/>
        <v>#DIV/0!</v>
      </c>
      <c r="W722" s="29" t="e">
        <f t="shared" si="262"/>
        <v>#DIV/0!</v>
      </c>
      <c r="X722" s="29" t="str">
        <f t="shared" si="263"/>
        <v>PM10</v>
      </c>
      <c r="Y722" s="28" t="e">
        <f t="shared" si="264"/>
        <v>#DIV/0!</v>
      </c>
    </row>
    <row r="723" spans="1:25">
      <c r="A723" s="14" t="s">
        <v>42</v>
      </c>
      <c r="B723" s="15" t="s">
        <v>763</v>
      </c>
      <c r="C723" s="15" t="s">
        <v>741</v>
      </c>
      <c r="D723" s="15" t="s">
        <v>741</v>
      </c>
      <c r="E723" s="15" t="s">
        <v>741</v>
      </c>
      <c r="F723" s="15" t="s">
        <v>741</v>
      </c>
      <c r="G723" s="15" t="s">
        <v>741</v>
      </c>
      <c r="H723" s="15" t="s">
        <v>741</v>
      </c>
      <c r="I723" s="22">
        <f t="shared" si="248"/>
        <v>0</v>
      </c>
      <c r="J723" s="22">
        <f t="shared" si="249"/>
        <v>0</v>
      </c>
      <c r="K723" s="22">
        <f t="shared" si="250"/>
        <v>0</v>
      </c>
      <c r="L723" s="22">
        <f t="shared" si="251"/>
        <v>0</v>
      </c>
      <c r="M723" s="22">
        <f t="shared" si="252"/>
        <v>0</v>
      </c>
      <c r="N723" s="22">
        <f t="shared" si="253"/>
        <v>0</v>
      </c>
      <c r="O723" s="22" t="str">
        <f t="shared" si="254"/>
        <v/>
      </c>
      <c r="P723" s="23">
        <f t="shared" si="255"/>
        <v>0</v>
      </c>
      <c r="Q723" s="23" t="b">
        <f t="shared" si="256"/>
        <v>0</v>
      </c>
      <c r="R723" s="28" t="e">
        <f t="shared" si="257"/>
        <v>#VALUE!</v>
      </c>
      <c r="S723" s="28" t="e">
        <f t="shared" si="258"/>
        <v>#VALUE!</v>
      </c>
      <c r="T723" s="28" t="e">
        <f t="shared" si="259"/>
        <v>#VALUE!</v>
      </c>
      <c r="U723" s="29" t="str">
        <f t="shared" si="260"/>
        <v>PM10</v>
      </c>
      <c r="V723" s="28" t="e">
        <f t="shared" si="261"/>
        <v>#DIV/0!</v>
      </c>
      <c r="W723" s="29" t="e">
        <f t="shared" si="262"/>
        <v>#DIV/0!</v>
      </c>
      <c r="X723" s="29" t="str">
        <f t="shared" si="263"/>
        <v>PM10</v>
      </c>
      <c r="Y723" s="28" t="e">
        <f t="shared" si="264"/>
        <v>#DIV/0!</v>
      </c>
    </row>
    <row r="724" spans="1:25">
      <c r="A724" s="14" t="s">
        <v>42</v>
      </c>
      <c r="B724" s="15" t="s">
        <v>764</v>
      </c>
      <c r="C724" s="15" t="s">
        <v>741</v>
      </c>
      <c r="D724" s="15" t="s">
        <v>741</v>
      </c>
      <c r="E724" s="15" t="s">
        <v>741</v>
      </c>
      <c r="F724" s="15" t="s">
        <v>741</v>
      </c>
      <c r="G724" s="15" t="s">
        <v>741</v>
      </c>
      <c r="H724" s="15" t="s">
        <v>741</v>
      </c>
      <c r="I724" s="22">
        <f t="shared" si="248"/>
        <v>0</v>
      </c>
      <c r="J724" s="22">
        <f t="shared" si="249"/>
        <v>0</v>
      </c>
      <c r="K724" s="22">
        <f t="shared" si="250"/>
        <v>0</v>
      </c>
      <c r="L724" s="22">
        <f t="shared" si="251"/>
        <v>0</v>
      </c>
      <c r="M724" s="22">
        <f t="shared" si="252"/>
        <v>0</v>
      </c>
      <c r="N724" s="22">
        <f t="shared" si="253"/>
        <v>0</v>
      </c>
      <c r="O724" s="22" t="str">
        <f t="shared" si="254"/>
        <v/>
      </c>
      <c r="P724" s="23">
        <f t="shared" si="255"/>
        <v>0</v>
      </c>
      <c r="Q724" s="23" t="b">
        <f t="shared" si="256"/>
        <v>0</v>
      </c>
      <c r="R724" s="28" t="e">
        <f t="shared" si="257"/>
        <v>#VALUE!</v>
      </c>
      <c r="S724" s="28" t="e">
        <f t="shared" si="258"/>
        <v>#VALUE!</v>
      </c>
      <c r="T724" s="28" t="e">
        <f t="shared" si="259"/>
        <v>#VALUE!</v>
      </c>
      <c r="U724" s="29" t="str">
        <f t="shared" si="260"/>
        <v>PM10</v>
      </c>
      <c r="V724" s="28" t="e">
        <f t="shared" si="261"/>
        <v>#DIV/0!</v>
      </c>
      <c r="W724" s="29" t="e">
        <f t="shared" si="262"/>
        <v>#DIV/0!</v>
      </c>
      <c r="X724" s="29" t="str">
        <f t="shared" si="263"/>
        <v>PM10</v>
      </c>
      <c r="Y724" s="28" t="e">
        <f t="shared" si="264"/>
        <v>#DIV/0!</v>
      </c>
    </row>
    <row r="725" spans="1:25">
      <c r="A725" s="14" t="s">
        <v>42</v>
      </c>
      <c r="B725" s="15" t="s">
        <v>765</v>
      </c>
      <c r="C725" s="15" t="s">
        <v>741</v>
      </c>
      <c r="D725" s="15" t="s">
        <v>741</v>
      </c>
      <c r="E725" s="15" t="s">
        <v>741</v>
      </c>
      <c r="F725" s="15" t="s">
        <v>741</v>
      </c>
      <c r="G725" s="15" t="s">
        <v>741</v>
      </c>
      <c r="H725" s="15" t="s">
        <v>741</v>
      </c>
      <c r="I725" s="22">
        <f t="shared" si="248"/>
        <v>0</v>
      </c>
      <c r="J725" s="22">
        <f t="shared" si="249"/>
        <v>0</v>
      </c>
      <c r="K725" s="22">
        <f t="shared" si="250"/>
        <v>0</v>
      </c>
      <c r="L725" s="22">
        <f t="shared" si="251"/>
        <v>0</v>
      </c>
      <c r="M725" s="22">
        <f t="shared" si="252"/>
        <v>0</v>
      </c>
      <c r="N725" s="22">
        <f t="shared" si="253"/>
        <v>0</v>
      </c>
      <c r="O725" s="22" t="str">
        <f t="shared" si="254"/>
        <v/>
      </c>
      <c r="P725" s="23">
        <f t="shared" si="255"/>
        <v>0</v>
      </c>
      <c r="Q725" s="23" t="b">
        <f t="shared" si="256"/>
        <v>0</v>
      </c>
      <c r="R725" s="28" t="e">
        <f t="shared" si="257"/>
        <v>#VALUE!</v>
      </c>
      <c r="S725" s="28" t="e">
        <f t="shared" si="258"/>
        <v>#VALUE!</v>
      </c>
      <c r="T725" s="28" t="e">
        <f t="shared" si="259"/>
        <v>#VALUE!</v>
      </c>
      <c r="U725" s="29" t="str">
        <f t="shared" si="260"/>
        <v>PM10</v>
      </c>
      <c r="V725" s="28" t="e">
        <f t="shared" si="261"/>
        <v>#DIV/0!</v>
      </c>
      <c r="W725" s="29" t="e">
        <f t="shared" si="262"/>
        <v>#DIV/0!</v>
      </c>
      <c r="X725" s="29" t="str">
        <f t="shared" si="263"/>
        <v>PM10</v>
      </c>
      <c r="Y725" s="28" t="e">
        <f t="shared" si="264"/>
        <v>#DIV/0!</v>
      </c>
    </row>
    <row r="726" spans="1:25">
      <c r="A726" s="14" t="s">
        <v>42</v>
      </c>
      <c r="B726" s="15" t="s">
        <v>766</v>
      </c>
      <c r="C726" s="15" t="s">
        <v>741</v>
      </c>
      <c r="D726" s="15" t="s">
        <v>741</v>
      </c>
      <c r="E726" s="15" t="s">
        <v>741</v>
      </c>
      <c r="F726" s="15" t="s">
        <v>741</v>
      </c>
      <c r="G726" s="15" t="s">
        <v>741</v>
      </c>
      <c r="H726" s="15" t="s">
        <v>741</v>
      </c>
      <c r="I726" s="22">
        <f t="shared" si="248"/>
        <v>0</v>
      </c>
      <c r="J726" s="22">
        <f t="shared" si="249"/>
        <v>0</v>
      </c>
      <c r="K726" s="22">
        <f t="shared" si="250"/>
        <v>0</v>
      </c>
      <c r="L726" s="22">
        <f t="shared" si="251"/>
        <v>0</v>
      </c>
      <c r="M726" s="22">
        <f t="shared" si="252"/>
        <v>0</v>
      </c>
      <c r="N726" s="22">
        <f t="shared" si="253"/>
        <v>0</v>
      </c>
      <c r="O726" s="22" t="str">
        <f t="shared" si="254"/>
        <v/>
      </c>
      <c r="P726" s="23">
        <f t="shared" si="255"/>
        <v>0</v>
      </c>
      <c r="Q726" s="23" t="b">
        <f t="shared" si="256"/>
        <v>0</v>
      </c>
      <c r="R726" s="28" t="e">
        <f t="shared" si="257"/>
        <v>#VALUE!</v>
      </c>
      <c r="S726" s="28" t="e">
        <f t="shared" si="258"/>
        <v>#VALUE!</v>
      </c>
      <c r="T726" s="28" t="e">
        <f t="shared" si="259"/>
        <v>#VALUE!</v>
      </c>
      <c r="U726" s="29" t="str">
        <f t="shared" si="260"/>
        <v>PM10</v>
      </c>
      <c r="V726" s="28" t="e">
        <f t="shared" si="261"/>
        <v>#DIV/0!</v>
      </c>
      <c r="W726" s="29" t="e">
        <f t="shared" si="262"/>
        <v>#DIV/0!</v>
      </c>
      <c r="X726" s="29" t="str">
        <f t="shared" si="263"/>
        <v>PM10</v>
      </c>
      <c r="Y726" s="28" t="e">
        <f t="shared" si="264"/>
        <v>#DIV/0!</v>
      </c>
    </row>
    <row r="727" spans="1:25">
      <c r="A727" s="14" t="s">
        <v>42</v>
      </c>
      <c r="B727" s="15" t="s">
        <v>767</v>
      </c>
      <c r="C727" s="15" t="s">
        <v>741</v>
      </c>
      <c r="D727" s="15" t="s">
        <v>741</v>
      </c>
      <c r="E727" s="15" t="s">
        <v>741</v>
      </c>
      <c r="F727" s="15" t="s">
        <v>741</v>
      </c>
      <c r="G727" s="15" t="s">
        <v>741</v>
      </c>
      <c r="H727" s="15" t="s">
        <v>741</v>
      </c>
      <c r="I727" s="22">
        <f t="shared" si="248"/>
        <v>0</v>
      </c>
      <c r="J727" s="22">
        <f t="shared" si="249"/>
        <v>0</v>
      </c>
      <c r="K727" s="22">
        <f t="shared" si="250"/>
        <v>0</v>
      </c>
      <c r="L727" s="22">
        <f t="shared" si="251"/>
        <v>0</v>
      </c>
      <c r="M727" s="22">
        <f t="shared" si="252"/>
        <v>0</v>
      </c>
      <c r="N727" s="22">
        <f t="shared" si="253"/>
        <v>0</v>
      </c>
      <c r="O727" s="22" t="str">
        <f t="shared" si="254"/>
        <v/>
      </c>
      <c r="P727" s="23">
        <f t="shared" si="255"/>
        <v>0</v>
      </c>
      <c r="Q727" s="23" t="b">
        <f t="shared" si="256"/>
        <v>0</v>
      </c>
      <c r="R727" s="28" t="e">
        <f t="shared" si="257"/>
        <v>#VALUE!</v>
      </c>
      <c r="S727" s="28" t="e">
        <f t="shared" si="258"/>
        <v>#VALUE!</v>
      </c>
      <c r="T727" s="28" t="e">
        <f t="shared" si="259"/>
        <v>#VALUE!</v>
      </c>
      <c r="U727" s="29" t="str">
        <f t="shared" si="260"/>
        <v>PM10</v>
      </c>
      <c r="V727" s="28" t="e">
        <f t="shared" si="261"/>
        <v>#DIV/0!</v>
      </c>
      <c r="W727" s="29" t="e">
        <f t="shared" si="262"/>
        <v>#DIV/0!</v>
      </c>
      <c r="X727" s="29" t="str">
        <f t="shared" si="263"/>
        <v>PM10</v>
      </c>
      <c r="Y727" s="28" t="e">
        <f t="shared" si="264"/>
        <v>#DIV/0!</v>
      </c>
    </row>
    <row r="728" spans="1:25">
      <c r="A728" s="14" t="s">
        <v>42</v>
      </c>
      <c r="B728" s="15" t="s">
        <v>768</v>
      </c>
      <c r="C728" s="15" t="s">
        <v>741</v>
      </c>
      <c r="D728" s="15" t="s">
        <v>741</v>
      </c>
      <c r="E728" s="15" t="s">
        <v>741</v>
      </c>
      <c r="F728" s="15" t="s">
        <v>741</v>
      </c>
      <c r="G728" s="15" t="s">
        <v>741</v>
      </c>
      <c r="H728" s="15" t="s">
        <v>741</v>
      </c>
      <c r="I728" s="22">
        <f t="shared" si="248"/>
        <v>0</v>
      </c>
      <c r="J728" s="22">
        <f t="shared" si="249"/>
        <v>0</v>
      </c>
      <c r="K728" s="22">
        <f t="shared" si="250"/>
        <v>0</v>
      </c>
      <c r="L728" s="22">
        <f t="shared" si="251"/>
        <v>0</v>
      </c>
      <c r="M728" s="22">
        <f t="shared" si="252"/>
        <v>0</v>
      </c>
      <c r="N728" s="22">
        <f t="shared" si="253"/>
        <v>0</v>
      </c>
      <c r="O728" s="22" t="str">
        <f t="shared" si="254"/>
        <v/>
      </c>
      <c r="P728" s="23">
        <f t="shared" si="255"/>
        <v>0</v>
      </c>
      <c r="Q728" s="23" t="b">
        <f t="shared" si="256"/>
        <v>0</v>
      </c>
      <c r="R728" s="28" t="e">
        <f t="shared" si="257"/>
        <v>#VALUE!</v>
      </c>
      <c r="S728" s="28" t="e">
        <f t="shared" si="258"/>
        <v>#VALUE!</v>
      </c>
      <c r="T728" s="28" t="e">
        <f t="shared" si="259"/>
        <v>#VALUE!</v>
      </c>
      <c r="U728" s="29" t="str">
        <f t="shared" si="260"/>
        <v>PM10</v>
      </c>
      <c r="V728" s="28" t="e">
        <f t="shared" si="261"/>
        <v>#DIV/0!</v>
      </c>
      <c r="W728" s="29" t="e">
        <f t="shared" si="262"/>
        <v>#DIV/0!</v>
      </c>
      <c r="X728" s="29" t="str">
        <f t="shared" si="263"/>
        <v>PM10</v>
      </c>
      <c r="Y728" s="28" t="e">
        <f t="shared" si="264"/>
        <v>#DIV/0!</v>
      </c>
    </row>
    <row r="729" spans="1:25">
      <c r="A729" s="14" t="s">
        <v>42</v>
      </c>
      <c r="B729" s="15" t="s">
        <v>769</v>
      </c>
      <c r="C729" s="15" t="s">
        <v>741</v>
      </c>
      <c r="D729" s="15" t="s">
        <v>741</v>
      </c>
      <c r="E729" s="15" t="s">
        <v>741</v>
      </c>
      <c r="F729" s="15" t="s">
        <v>741</v>
      </c>
      <c r="G729" s="15" t="s">
        <v>741</v>
      </c>
      <c r="H729" s="15" t="s">
        <v>741</v>
      </c>
      <c r="I729" s="22">
        <f t="shared" si="248"/>
        <v>0</v>
      </c>
      <c r="J729" s="22">
        <f t="shared" si="249"/>
        <v>0</v>
      </c>
      <c r="K729" s="22">
        <f t="shared" si="250"/>
        <v>0</v>
      </c>
      <c r="L729" s="22">
        <f t="shared" si="251"/>
        <v>0</v>
      </c>
      <c r="M729" s="22">
        <f t="shared" si="252"/>
        <v>0</v>
      </c>
      <c r="N729" s="22">
        <f t="shared" si="253"/>
        <v>0</v>
      </c>
      <c r="O729" s="22" t="str">
        <f t="shared" si="254"/>
        <v/>
      </c>
      <c r="P729" s="23">
        <f t="shared" si="255"/>
        <v>0</v>
      </c>
      <c r="Q729" s="23" t="b">
        <f t="shared" si="256"/>
        <v>0</v>
      </c>
      <c r="R729" s="28" t="e">
        <f t="shared" si="257"/>
        <v>#VALUE!</v>
      </c>
      <c r="S729" s="28" t="e">
        <f t="shared" si="258"/>
        <v>#VALUE!</v>
      </c>
      <c r="T729" s="28" t="e">
        <f t="shared" si="259"/>
        <v>#VALUE!</v>
      </c>
      <c r="U729" s="29" t="str">
        <f t="shared" si="260"/>
        <v>PM10</v>
      </c>
      <c r="V729" s="28" t="e">
        <f t="shared" si="261"/>
        <v>#DIV/0!</v>
      </c>
      <c r="W729" s="29" t="e">
        <f t="shared" si="262"/>
        <v>#DIV/0!</v>
      </c>
      <c r="X729" s="29" t="str">
        <f t="shared" si="263"/>
        <v>PM10</v>
      </c>
      <c r="Y729" s="28" t="e">
        <f t="shared" si="264"/>
        <v>#DIV/0!</v>
      </c>
    </row>
    <row r="730" spans="1:25">
      <c r="A730" s="14" t="s">
        <v>42</v>
      </c>
      <c r="B730" s="15" t="s">
        <v>770</v>
      </c>
      <c r="C730" s="15" t="s">
        <v>741</v>
      </c>
      <c r="D730" s="15" t="s">
        <v>741</v>
      </c>
      <c r="E730" s="15" t="s">
        <v>741</v>
      </c>
      <c r="F730" s="15" t="s">
        <v>741</v>
      </c>
      <c r="G730" s="15" t="s">
        <v>741</v>
      </c>
      <c r="H730" s="15" t="s">
        <v>741</v>
      </c>
      <c r="I730" s="22">
        <f t="shared" si="248"/>
        <v>0</v>
      </c>
      <c r="J730" s="22">
        <f t="shared" si="249"/>
        <v>0</v>
      </c>
      <c r="K730" s="22">
        <f t="shared" si="250"/>
        <v>0</v>
      </c>
      <c r="L730" s="22">
        <f t="shared" si="251"/>
        <v>0</v>
      </c>
      <c r="M730" s="22">
        <f t="shared" si="252"/>
        <v>0</v>
      </c>
      <c r="N730" s="22">
        <f t="shared" si="253"/>
        <v>0</v>
      </c>
      <c r="O730" s="22" t="str">
        <f t="shared" si="254"/>
        <v/>
      </c>
      <c r="P730" s="23">
        <f t="shared" si="255"/>
        <v>0</v>
      </c>
      <c r="Q730" s="23" t="b">
        <f t="shared" si="256"/>
        <v>0</v>
      </c>
      <c r="R730" s="28" t="e">
        <f t="shared" si="257"/>
        <v>#VALUE!</v>
      </c>
      <c r="S730" s="28" t="e">
        <f t="shared" si="258"/>
        <v>#VALUE!</v>
      </c>
      <c r="T730" s="28" t="e">
        <f t="shared" si="259"/>
        <v>#VALUE!</v>
      </c>
      <c r="U730" s="29" t="str">
        <f t="shared" si="260"/>
        <v>PM10</v>
      </c>
      <c r="V730" s="28" t="e">
        <f t="shared" si="261"/>
        <v>#DIV/0!</v>
      </c>
      <c r="W730" s="29" t="e">
        <f t="shared" si="262"/>
        <v>#DIV/0!</v>
      </c>
      <c r="X730" s="29" t="str">
        <f t="shared" si="263"/>
        <v>PM10</v>
      </c>
      <c r="Y730" s="28" t="e">
        <f t="shared" si="264"/>
        <v>#DIV/0!</v>
      </c>
    </row>
    <row r="731" spans="1:25">
      <c r="A731" s="14" t="s">
        <v>42</v>
      </c>
      <c r="B731" s="15" t="s">
        <v>771</v>
      </c>
      <c r="C731" s="15" t="s">
        <v>741</v>
      </c>
      <c r="D731" s="15" t="s">
        <v>741</v>
      </c>
      <c r="E731" s="15" t="s">
        <v>741</v>
      </c>
      <c r="F731" s="15" t="s">
        <v>741</v>
      </c>
      <c r="G731" s="15" t="s">
        <v>741</v>
      </c>
      <c r="H731" s="15" t="s">
        <v>741</v>
      </c>
      <c r="I731" s="22">
        <f t="shared" si="248"/>
        <v>0</v>
      </c>
      <c r="J731" s="22">
        <f t="shared" si="249"/>
        <v>0</v>
      </c>
      <c r="K731" s="22">
        <f t="shared" si="250"/>
        <v>0</v>
      </c>
      <c r="L731" s="22">
        <f t="shared" si="251"/>
        <v>0</v>
      </c>
      <c r="M731" s="22">
        <f t="shared" si="252"/>
        <v>0</v>
      </c>
      <c r="N731" s="22">
        <f t="shared" si="253"/>
        <v>0</v>
      </c>
      <c r="O731" s="22" t="str">
        <f t="shared" si="254"/>
        <v/>
      </c>
      <c r="P731" s="23">
        <f t="shared" si="255"/>
        <v>0</v>
      </c>
      <c r="Q731" s="23" t="b">
        <f t="shared" si="256"/>
        <v>0</v>
      </c>
      <c r="R731" s="28" t="e">
        <f t="shared" si="257"/>
        <v>#VALUE!</v>
      </c>
      <c r="S731" s="28" t="e">
        <f t="shared" si="258"/>
        <v>#VALUE!</v>
      </c>
      <c r="T731" s="28" t="e">
        <f t="shared" si="259"/>
        <v>#VALUE!</v>
      </c>
      <c r="U731" s="29" t="str">
        <f t="shared" si="260"/>
        <v>PM10</v>
      </c>
      <c r="V731" s="28" t="e">
        <f t="shared" si="261"/>
        <v>#DIV/0!</v>
      </c>
      <c r="W731" s="29" t="e">
        <f t="shared" si="262"/>
        <v>#DIV/0!</v>
      </c>
      <c r="X731" s="29" t="str">
        <f t="shared" si="263"/>
        <v>PM10</v>
      </c>
      <c r="Y731" s="28" t="e">
        <f t="shared" si="264"/>
        <v>#DIV/0!</v>
      </c>
    </row>
    <row r="732" spans="1:25">
      <c r="A732" s="14" t="s">
        <v>42</v>
      </c>
      <c r="B732" s="15" t="s">
        <v>772</v>
      </c>
      <c r="C732" s="15" t="s">
        <v>741</v>
      </c>
      <c r="D732" s="15" t="s">
        <v>741</v>
      </c>
      <c r="E732" s="15" t="s">
        <v>741</v>
      </c>
      <c r="F732" s="15" t="s">
        <v>741</v>
      </c>
      <c r="G732" s="15" t="s">
        <v>741</v>
      </c>
      <c r="H732" s="15" t="s">
        <v>741</v>
      </c>
      <c r="I732" s="22">
        <f t="shared" si="248"/>
        <v>0</v>
      </c>
      <c r="J732" s="22">
        <f t="shared" si="249"/>
        <v>0</v>
      </c>
      <c r="K732" s="22">
        <f t="shared" si="250"/>
        <v>0</v>
      </c>
      <c r="L732" s="22">
        <f t="shared" si="251"/>
        <v>0</v>
      </c>
      <c r="M732" s="22">
        <f t="shared" si="252"/>
        <v>0</v>
      </c>
      <c r="N732" s="22">
        <f t="shared" si="253"/>
        <v>0</v>
      </c>
      <c r="O732" s="22" t="str">
        <f t="shared" si="254"/>
        <v/>
      </c>
      <c r="P732" s="23">
        <f t="shared" si="255"/>
        <v>0</v>
      </c>
      <c r="Q732" s="23" t="b">
        <f t="shared" si="256"/>
        <v>0</v>
      </c>
      <c r="R732" s="28" t="e">
        <f t="shared" si="257"/>
        <v>#VALUE!</v>
      </c>
      <c r="S732" s="28" t="e">
        <f t="shared" si="258"/>
        <v>#VALUE!</v>
      </c>
      <c r="T732" s="28" t="e">
        <f t="shared" si="259"/>
        <v>#VALUE!</v>
      </c>
      <c r="U732" s="29" t="str">
        <f t="shared" si="260"/>
        <v>PM10</v>
      </c>
      <c r="V732" s="28" t="e">
        <f t="shared" si="261"/>
        <v>#DIV/0!</v>
      </c>
      <c r="W732" s="29" t="e">
        <f t="shared" si="262"/>
        <v>#DIV/0!</v>
      </c>
      <c r="X732" s="29" t="str">
        <f t="shared" si="263"/>
        <v>PM10</v>
      </c>
      <c r="Y732" s="28" t="e">
        <f t="shared" si="264"/>
        <v>#DIV/0!</v>
      </c>
    </row>
    <row r="733" spans="1:25">
      <c r="A733" s="14" t="s">
        <v>42</v>
      </c>
      <c r="B733" s="15" t="s">
        <v>773</v>
      </c>
      <c r="C733" s="15" t="s">
        <v>741</v>
      </c>
      <c r="D733" s="15" t="s">
        <v>741</v>
      </c>
      <c r="E733" s="15" t="s">
        <v>741</v>
      </c>
      <c r="F733" s="15" t="s">
        <v>741</v>
      </c>
      <c r="G733" s="15" t="s">
        <v>741</v>
      </c>
      <c r="H733" s="15" t="s">
        <v>741</v>
      </c>
      <c r="I733" s="22">
        <f t="shared" si="248"/>
        <v>0</v>
      </c>
      <c r="J733" s="22">
        <f t="shared" si="249"/>
        <v>0</v>
      </c>
      <c r="K733" s="22">
        <f t="shared" si="250"/>
        <v>0</v>
      </c>
      <c r="L733" s="22">
        <f t="shared" si="251"/>
        <v>0</v>
      </c>
      <c r="M733" s="22">
        <f t="shared" si="252"/>
        <v>0</v>
      </c>
      <c r="N733" s="22">
        <f t="shared" si="253"/>
        <v>0</v>
      </c>
      <c r="O733" s="22" t="str">
        <f t="shared" si="254"/>
        <v/>
      </c>
      <c r="P733" s="23">
        <f t="shared" si="255"/>
        <v>0</v>
      </c>
      <c r="Q733" s="23" t="b">
        <f t="shared" si="256"/>
        <v>0</v>
      </c>
      <c r="R733" s="28" t="e">
        <f t="shared" si="257"/>
        <v>#VALUE!</v>
      </c>
      <c r="S733" s="28" t="e">
        <f t="shared" si="258"/>
        <v>#VALUE!</v>
      </c>
      <c r="T733" s="28" t="e">
        <f t="shared" si="259"/>
        <v>#VALUE!</v>
      </c>
      <c r="U733" s="29" t="str">
        <f t="shared" si="260"/>
        <v>PM10</v>
      </c>
      <c r="V733" s="28" t="e">
        <f t="shared" si="261"/>
        <v>#DIV/0!</v>
      </c>
      <c r="W733" s="29" t="e">
        <f t="shared" si="262"/>
        <v>#DIV/0!</v>
      </c>
      <c r="X733" s="29" t="str">
        <f t="shared" si="263"/>
        <v>PM10</v>
      </c>
      <c r="Y733" s="28" t="e">
        <f t="shared" si="264"/>
        <v>#DIV/0!</v>
      </c>
    </row>
  </sheetData>
  <autoFilter xmlns:etc="http://www.wps.cn/officeDocument/2017/etCustomData" ref="G1:G708"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253">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33">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33">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33">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33">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2024-10-31T01:29:32Z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7E9E5C17914F4D2186360EFB619C079C_13</vt:lpwstr>
  </property>
  <property fmtid="{D5CDD505-2E9C-101B-9397-08002B2CF9AE}" pid="3" name="KSOProductBuildVer">
    <vt:lpwstr>2052-12.1.0.18608</vt:lpwstr>
  </property>
</Properties>
</file>