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8640" tabRatio="650"/>
  </bookViews>
  <sheets>
    <sheet name="汇总表" sheetId="78" r:id="rId1"/>
    <sheet name="小时值" sheetId="77" r:id="rId2"/>
  </sheets>
  <definedNames>
    <definedName name="_xlnm._FilterDatabase" localSheetId="0" hidden="1">汇总表!$A$5:$R$15</definedName>
    <definedName name="_xlnm._FilterDatabase" localSheetId="1" hidden="1">小时值!$G$1:$G$10</definedName>
    <definedName name="OLE_LINK1" localSheetId="0">汇总表!#REF!</definedName>
    <definedName name="OLE_LINK3" localSheetId="0">汇总表!#REF!</definedName>
    <definedName name="OLE_LINK8" localSheetId="0">汇总表!#REF!</definedName>
    <definedName name="_xlnm.Print_Titles" localSheetId="0">汇总表!$5:$5</definedName>
  </definedNames>
  <calcPr calcId="125725"/>
</workbook>
</file>

<file path=xl/calcChain.xml><?xml version="1.0" encoding="utf-8"?>
<calcChain xmlns="http://schemas.openxmlformats.org/spreadsheetml/2006/main">
  <c r="A8" i="78"/>
  <c r="A9"/>
  <c r="A10"/>
  <c r="A11"/>
  <c r="A12"/>
  <c r="A13"/>
  <c r="A14"/>
  <c r="A15"/>
  <c r="I301" i="77"/>
  <c r="J301"/>
  <c r="O301" s="1"/>
  <c r="K301"/>
  <c r="L301"/>
  <c r="M301"/>
  <c r="N301"/>
  <c r="R301"/>
  <c r="S301"/>
  <c r="U301"/>
  <c r="V301"/>
  <c r="W301" s="1"/>
  <c r="X301"/>
  <c r="Y301"/>
  <c r="I302"/>
  <c r="J302"/>
  <c r="K302"/>
  <c r="L302"/>
  <c r="M302"/>
  <c r="N302"/>
  <c r="R302"/>
  <c r="U302"/>
  <c r="V302"/>
  <c r="W302" s="1"/>
  <c r="X302"/>
  <c r="Y302"/>
  <c r="I303"/>
  <c r="J303"/>
  <c r="K303"/>
  <c r="L303"/>
  <c r="O303" s="1"/>
  <c r="Q303" s="1"/>
  <c r="M303"/>
  <c r="N303"/>
  <c r="R303"/>
  <c r="U303"/>
  <c r="V303"/>
  <c r="W303"/>
  <c r="X303"/>
  <c r="Y303"/>
  <c r="I304"/>
  <c r="J304"/>
  <c r="K304"/>
  <c r="L304"/>
  <c r="M304"/>
  <c r="N304"/>
  <c r="O304"/>
  <c r="R304"/>
  <c r="T304" s="1"/>
  <c r="S304"/>
  <c r="U304"/>
  <c r="V304"/>
  <c r="W304"/>
  <c r="X304"/>
  <c r="Y304"/>
  <c r="I305"/>
  <c r="J305"/>
  <c r="K305"/>
  <c r="L305"/>
  <c r="M305"/>
  <c r="N305"/>
  <c r="R305"/>
  <c r="U305"/>
  <c r="V305"/>
  <c r="W305" s="1"/>
  <c r="X305"/>
  <c r="Y305"/>
  <c r="I306"/>
  <c r="J306"/>
  <c r="K306"/>
  <c r="L306"/>
  <c r="M306"/>
  <c r="N306"/>
  <c r="R306"/>
  <c r="U306"/>
  <c r="V306"/>
  <c r="W306" s="1"/>
  <c r="X306"/>
  <c r="Y306"/>
  <c r="I307"/>
  <c r="J307"/>
  <c r="K307"/>
  <c r="L307"/>
  <c r="O307" s="1"/>
  <c r="Q307" s="1"/>
  <c r="M307"/>
  <c r="N307"/>
  <c r="P307"/>
  <c r="R307"/>
  <c r="U307"/>
  <c r="V307"/>
  <c r="W307"/>
  <c r="X307"/>
  <c r="Y307"/>
  <c r="I308"/>
  <c r="J308"/>
  <c r="K308"/>
  <c r="L308"/>
  <c r="M308"/>
  <c r="N308"/>
  <c r="O308"/>
  <c r="R308"/>
  <c r="S308"/>
  <c r="T308" s="1"/>
  <c r="U308"/>
  <c r="V308"/>
  <c r="W308"/>
  <c r="X308"/>
  <c r="Y308"/>
  <c r="I309"/>
  <c r="J309"/>
  <c r="K309"/>
  <c r="L309"/>
  <c r="M309"/>
  <c r="N309"/>
  <c r="R309"/>
  <c r="U309"/>
  <c r="V309"/>
  <c r="W309" s="1"/>
  <c r="X309"/>
  <c r="Y309"/>
  <c r="I310"/>
  <c r="J310"/>
  <c r="K310"/>
  <c r="L310"/>
  <c r="M310"/>
  <c r="N310"/>
  <c r="R310"/>
  <c r="U310"/>
  <c r="V310"/>
  <c r="W310" s="1"/>
  <c r="X310"/>
  <c r="Y310"/>
  <c r="I311"/>
  <c r="J311"/>
  <c r="K311"/>
  <c r="L311"/>
  <c r="O311" s="1"/>
  <c r="M311"/>
  <c r="N311"/>
  <c r="R311"/>
  <c r="U311"/>
  <c r="V311"/>
  <c r="W311"/>
  <c r="X311"/>
  <c r="Y311"/>
  <c r="I312"/>
  <c r="J312"/>
  <c r="K312"/>
  <c r="L312"/>
  <c r="M312"/>
  <c r="N312"/>
  <c r="O312"/>
  <c r="R312"/>
  <c r="U312"/>
  <c r="V312"/>
  <c r="W312"/>
  <c r="X312"/>
  <c r="Y312"/>
  <c r="I313"/>
  <c r="J313"/>
  <c r="K313"/>
  <c r="L313"/>
  <c r="M313"/>
  <c r="N313"/>
  <c r="R313"/>
  <c r="U313"/>
  <c r="V313"/>
  <c r="W313" s="1"/>
  <c r="X313"/>
  <c r="Y313"/>
  <c r="I314"/>
  <c r="J314"/>
  <c r="K314"/>
  <c r="L314"/>
  <c r="M314"/>
  <c r="N314"/>
  <c r="R314"/>
  <c r="U314"/>
  <c r="V314"/>
  <c r="W314" s="1"/>
  <c r="X314"/>
  <c r="Y314"/>
  <c r="I315"/>
  <c r="J315"/>
  <c r="K315"/>
  <c r="L315"/>
  <c r="O315" s="1"/>
  <c r="Q315" s="1"/>
  <c r="M315"/>
  <c r="N315"/>
  <c r="R315"/>
  <c r="U315"/>
  <c r="V315"/>
  <c r="W315" s="1"/>
  <c r="X315"/>
  <c r="Y315"/>
  <c r="I316"/>
  <c r="J316"/>
  <c r="K316"/>
  <c r="L316"/>
  <c r="M316"/>
  <c r="N316"/>
  <c r="O316"/>
  <c r="R316"/>
  <c r="U316"/>
  <c r="V316"/>
  <c r="W316"/>
  <c r="X316"/>
  <c r="Y316"/>
  <c r="I317"/>
  <c r="J317"/>
  <c r="K317"/>
  <c r="L317"/>
  <c r="M317"/>
  <c r="N317"/>
  <c r="R317"/>
  <c r="U317"/>
  <c r="V317"/>
  <c r="W317" s="1"/>
  <c r="X317"/>
  <c r="Y317"/>
  <c r="I318"/>
  <c r="J318"/>
  <c r="K318"/>
  <c r="L318"/>
  <c r="M318"/>
  <c r="N318"/>
  <c r="R318"/>
  <c r="U318"/>
  <c r="V318"/>
  <c r="W318"/>
  <c r="X318"/>
  <c r="Y318"/>
  <c r="I319"/>
  <c r="J319"/>
  <c r="O319" s="1"/>
  <c r="K319"/>
  <c r="L319"/>
  <c r="M319"/>
  <c r="N319"/>
  <c r="R319"/>
  <c r="U319"/>
  <c r="V319"/>
  <c r="W319" s="1"/>
  <c r="X319"/>
  <c r="Y319"/>
  <c r="I320"/>
  <c r="J320"/>
  <c r="K320"/>
  <c r="L320"/>
  <c r="M320"/>
  <c r="N320"/>
  <c r="O320"/>
  <c r="R320"/>
  <c r="S320"/>
  <c r="T320" s="1"/>
  <c r="U320"/>
  <c r="V320"/>
  <c r="W320"/>
  <c r="X320"/>
  <c r="Y320"/>
  <c r="I321"/>
  <c r="J321"/>
  <c r="K321"/>
  <c r="L321"/>
  <c r="M321"/>
  <c r="N321"/>
  <c r="R321"/>
  <c r="U321"/>
  <c r="V321"/>
  <c r="W321" s="1"/>
  <c r="X321"/>
  <c r="Y321"/>
  <c r="I322"/>
  <c r="J322"/>
  <c r="K322"/>
  <c r="L322"/>
  <c r="M322"/>
  <c r="N322"/>
  <c r="R322"/>
  <c r="U322"/>
  <c r="V322"/>
  <c r="W322"/>
  <c r="X322"/>
  <c r="Y322"/>
  <c r="I323"/>
  <c r="J323"/>
  <c r="O323" s="1"/>
  <c r="Q323" s="1"/>
  <c r="K323"/>
  <c r="L323"/>
  <c r="M323"/>
  <c r="N323"/>
  <c r="P323"/>
  <c r="R323"/>
  <c r="U323"/>
  <c r="V323"/>
  <c r="W323" s="1"/>
  <c r="X323"/>
  <c r="Y323"/>
  <c r="I324"/>
  <c r="J324"/>
  <c r="K324"/>
  <c r="L324"/>
  <c r="M324"/>
  <c r="N324"/>
  <c r="O324"/>
  <c r="R324"/>
  <c r="U324"/>
  <c r="V324"/>
  <c r="W324"/>
  <c r="X324"/>
  <c r="Y324"/>
  <c r="I325"/>
  <c r="J325"/>
  <c r="K325"/>
  <c r="L325"/>
  <c r="M325"/>
  <c r="N325"/>
  <c r="R325"/>
  <c r="U325"/>
  <c r="V325"/>
  <c r="W325" s="1"/>
  <c r="X325"/>
  <c r="Y325"/>
  <c r="I326"/>
  <c r="J326"/>
  <c r="K326"/>
  <c r="L326"/>
  <c r="M326"/>
  <c r="N326"/>
  <c r="R326"/>
  <c r="U326"/>
  <c r="V326"/>
  <c r="W326"/>
  <c r="X326"/>
  <c r="Y326"/>
  <c r="I327"/>
  <c r="J327"/>
  <c r="K327"/>
  <c r="L327"/>
  <c r="M327"/>
  <c r="N327"/>
  <c r="R327"/>
  <c r="U327"/>
  <c r="V327"/>
  <c r="W327" s="1"/>
  <c r="X327"/>
  <c r="Y327"/>
  <c r="I328"/>
  <c r="J328"/>
  <c r="K328"/>
  <c r="L328"/>
  <c r="M328"/>
  <c r="N328"/>
  <c r="O328"/>
  <c r="R328"/>
  <c r="U328"/>
  <c r="V328"/>
  <c r="W328"/>
  <c r="X328"/>
  <c r="Y328"/>
  <c r="I329"/>
  <c r="J329"/>
  <c r="K329"/>
  <c r="L329"/>
  <c r="M329"/>
  <c r="N329"/>
  <c r="R329"/>
  <c r="U329"/>
  <c r="V329"/>
  <c r="W329" s="1"/>
  <c r="X329"/>
  <c r="Y329"/>
  <c r="I330"/>
  <c r="J330"/>
  <c r="K330"/>
  <c r="L330"/>
  <c r="M330"/>
  <c r="N330"/>
  <c r="R330"/>
  <c r="U330"/>
  <c r="V330"/>
  <c r="W330"/>
  <c r="X330"/>
  <c r="Y330"/>
  <c r="I331"/>
  <c r="O331" s="1"/>
  <c r="J331"/>
  <c r="K331"/>
  <c r="L331"/>
  <c r="M331"/>
  <c r="N331"/>
  <c r="R331"/>
  <c r="U331"/>
  <c r="V331"/>
  <c r="W331" s="1"/>
  <c r="X331"/>
  <c r="Y331"/>
  <c r="I332"/>
  <c r="J332"/>
  <c r="K332"/>
  <c r="L332"/>
  <c r="M332"/>
  <c r="N332"/>
  <c r="O332"/>
  <c r="R332"/>
  <c r="S332"/>
  <c r="T332" s="1"/>
  <c r="U332"/>
  <c r="V332"/>
  <c r="W332"/>
  <c r="X332"/>
  <c r="Y332"/>
  <c r="I333"/>
  <c r="J333"/>
  <c r="K333"/>
  <c r="L333"/>
  <c r="M333"/>
  <c r="N333"/>
  <c r="R333"/>
  <c r="U333"/>
  <c r="V333"/>
  <c r="W333" s="1"/>
  <c r="X333"/>
  <c r="Y333"/>
  <c r="I334"/>
  <c r="J334"/>
  <c r="K334"/>
  <c r="L334"/>
  <c r="M334"/>
  <c r="N334"/>
  <c r="R334"/>
  <c r="U334"/>
  <c r="V334"/>
  <c r="W334"/>
  <c r="X334"/>
  <c r="Y334"/>
  <c r="I335"/>
  <c r="O335" s="1"/>
  <c r="Q335" s="1"/>
  <c r="J335"/>
  <c r="K335"/>
  <c r="L335"/>
  <c r="M335"/>
  <c r="N335"/>
  <c r="R335"/>
  <c r="U335"/>
  <c r="V335"/>
  <c r="W335" s="1"/>
  <c r="X335"/>
  <c r="Y335"/>
  <c r="I336"/>
  <c r="J336"/>
  <c r="K336"/>
  <c r="L336"/>
  <c r="M336"/>
  <c r="N336"/>
  <c r="O336"/>
  <c r="R336"/>
  <c r="S336"/>
  <c r="T336" s="1"/>
  <c r="U336"/>
  <c r="V336"/>
  <c r="W336"/>
  <c r="X336"/>
  <c r="Y336"/>
  <c r="I337"/>
  <c r="J337"/>
  <c r="K337"/>
  <c r="L337"/>
  <c r="M337"/>
  <c r="N337"/>
  <c r="R337"/>
  <c r="U337"/>
  <c r="V337"/>
  <c r="W337" s="1"/>
  <c r="X337"/>
  <c r="Y337"/>
  <c r="I338"/>
  <c r="J338"/>
  <c r="K338"/>
  <c r="L338"/>
  <c r="M338"/>
  <c r="N338"/>
  <c r="R338"/>
  <c r="U338"/>
  <c r="V338"/>
  <c r="W338"/>
  <c r="X338"/>
  <c r="Y338"/>
  <c r="I339"/>
  <c r="O339" s="1"/>
  <c r="Q339" s="1"/>
  <c r="J339"/>
  <c r="K339"/>
  <c r="L339"/>
  <c r="M339"/>
  <c r="N339"/>
  <c r="P339"/>
  <c r="R339"/>
  <c r="U339"/>
  <c r="V339"/>
  <c r="W339" s="1"/>
  <c r="X339"/>
  <c r="Y339"/>
  <c r="I340"/>
  <c r="J340"/>
  <c r="K340"/>
  <c r="L340"/>
  <c r="M340"/>
  <c r="N340"/>
  <c r="O340"/>
  <c r="R340"/>
  <c r="U340"/>
  <c r="V340"/>
  <c r="W340"/>
  <c r="X340"/>
  <c r="Y340"/>
  <c r="I341"/>
  <c r="J341"/>
  <c r="K341"/>
  <c r="L341"/>
  <c r="M341"/>
  <c r="N341"/>
  <c r="R341"/>
  <c r="U341"/>
  <c r="V341"/>
  <c r="W341" s="1"/>
  <c r="X341"/>
  <c r="Y341"/>
  <c r="I342"/>
  <c r="J342"/>
  <c r="K342"/>
  <c r="L342"/>
  <c r="M342"/>
  <c r="N342"/>
  <c r="R342"/>
  <c r="U342"/>
  <c r="V342"/>
  <c r="W342"/>
  <c r="X342"/>
  <c r="Y342"/>
  <c r="I343"/>
  <c r="J343"/>
  <c r="K343"/>
  <c r="L343"/>
  <c r="M343"/>
  <c r="N343"/>
  <c r="R343"/>
  <c r="S349" s="1"/>
  <c r="U343"/>
  <c r="V343"/>
  <c r="W343" s="1"/>
  <c r="X343"/>
  <c r="Y343"/>
  <c r="I344"/>
  <c r="J344"/>
  <c r="K344"/>
  <c r="L344"/>
  <c r="M344"/>
  <c r="N344"/>
  <c r="O344"/>
  <c r="R344"/>
  <c r="U344"/>
  <c r="V344"/>
  <c r="W344"/>
  <c r="X344"/>
  <c r="Y344"/>
  <c r="I345"/>
  <c r="J345"/>
  <c r="K345"/>
  <c r="L345"/>
  <c r="M345"/>
  <c r="N345"/>
  <c r="R345"/>
  <c r="S348" s="1"/>
  <c r="T348" s="1"/>
  <c r="U345"/>
  <c r="V345"/>
  <c r="W345" s="1"/>
  <c r="X345"/>
  <c r="Y345"/>
  <c r="I346"/>
  <c r="J346"/>
  <c r="K346"/>
  <c r="L346"/>
  <c r="M346"/>
  <c r="N346"/>
  <c r="R346"/>
  <c r="U346"/>
  <c r="V346"/>
  <c r="W346"/>
  <c r="X346"/>
  <c r="Y346"/>
  <c r="I347"/>
  <c r="O347" s="1"/>
  <c r="J347"/>
  <c r="K347"/>
  <c r="L347"/>
  <c r="M347"/>
  <c r="N347"/>
  <c r="R347"/>
  <c r="S353" s="1"/>
  <c r="U347"/>
  <c r="V347"/>
  <c r="W347" s="1"/>
  <c r="X347"/>
  <c r="Y347"/>
  <c r="I348"/>
  <c r="J348"/>
  <c r="K348"/>
  <c r="L348"/>
  <c r="M348"/>
  <c r="N348"/>
  <c r="O348"/>
  <c r="R348"/>
  <c r="U348"/>
  <c r="V348"/>
  <c r="W348"/>
  <c r="X348"/>
  <c r="Y348"/>
  <c r="I349"/>
  <c r="J349"/>
  <c r="K349"/>
  <c r="L349"/>
  <c r="M349"/>
  <c r="N349"/>
  <c r="R349"/>
  <c r="U349"/>
  <c r="V349"/>
  <c r="W349" s="1"/>
  <c r="X349"/>
  <c r="Y349"/>
  <c r="I350"/>
  <c r="J350"/>
  <c r="K350"/>
  <c r="L350"/>
  <c r="M350"/>
  <c r="N350"/>
  <c r="R350"/>
  <c r="U350"/>
  <c r="V350"/>
  <c r="W350"/>
  <c r="X350"/>
  <c r="Y350"/>
  <c r="I351"/>
  <c r="J351"/>
  <c r="K351"/>
  <c r="L351"/>
  <c r="M351"/>
  <c r="N351"/>
  <c r="R351"/>
  <c r="U351"/>
  <c r="V351"/>
  <c r="W351" s="1"/>
  <c r="X351"/>
  <c r="Y351"/>
  <c r="I352"/>
  <c r="J352"/>
  <c r="K352"/>
  <c r="L352"/>
  <c r="M352"/>
  <c r="N352"/>
  <c r="R352"/>
  <c r="S352"/>
  <c r="T352" s="1"/>
  <c r="U352"/>
  <c r="V352"/>
  <c r="W352"/>
  <c r="X352"/>
  <c r="Y352"/>
  <c r="I353"/>
  <c r="J353"/>
  <c r="K353"/>
  <c r="L353"/>
  <c r="M353"/>
  <c r="N353"/>
  <c r="R353"/>
  <c r="U353"/>
  <c r="V353"/>
  <c r="W353" s="1"/>
  <c r="X353"/>
  <c r="Y353"/>
  <c r="I354"/>
  <c r="J354"/>
  <c r="K354"/>
  <c r="L354"/>
  <c r="M354"/>
  <c r="N354"/>
  <c r="R354"/>
  <c r="S360" s="1"/>
  <c r="T360" s="1"/>
  <c r="U354"/>
  <c r="V354"/>
  <c r="W354" s="1"/>
  <c r="X354"/>
  <c r="Y354"/>
  <c r="I355"/>
  <c r="J355"/>
  <c r="K355"/>
  <c r="L355"/>
  <c r="M355"/>
  <c r="N355"/>
  <c r="R355"/>
  <c r="U355"/>
  <c r="V355"/>
  <c r="W355" s="1"/>
  <c r="X355"/>
  <c r="Y355"/>
  <c r="I356"/>
  <c r="J356"/>
  <c r="K356"/>
  <c r="L356"/>
  <c r="M356"/>
  <c r="N356"/>
  <c r="O356"/>
  <c r="R356"/>
  <c r="U356"/>
  <c r="V356"/>
  <c r="W356" s="1"/>
  <c r="X356"/>
  <c r="Y356"/>
  <c r="I357"/>
  <c r="J357"/>
  <c r="K357"/>
  <c r="L357"/>
  <c r="M357"/>
  <c r="N357"/>
  <c r="R357"/>
  <c r="U357"/>
  <c r="V357"/>
  <c r="W357" s="1"/>
  <c r="X357"/>
  <c r="Y357"/>
  <c r="I358"/>
  <c r="J358"/>
  <c r="K358"/>
  <c r="L358"/>
  <c r="M358"/>
  <c r="N358"/>
  <c r="R358"/>
  <c r="U358"/>
  <c r="V358"/>
  <c r="W358" s="1"/>
  <c r="X358"/>
  <c r="Y358"/>
  <c r="I359"/>
  <c r="O359" s="1"/>
  <c r="Q359" s="1"/>
  <c r="J359"/>
  <c r="K359"/>
  <c r="L359"/>
  <c r="M359"/>
  <c r="N359"/>
  <c r="R359"/>
  <c r="U359"/>
  <c r="V359"/>
  <c r="W359" s="1"/>
  <c r="X359"/>
  <c r="Y359"/>
  <c r="I360"/>
  <c r="J360"/>
  <c r="K360"/>
  <c r="L360"/>
  <c r="M360"/>
  <c r="N360"/>
  <c r="O360"/>
  <c r="R360"/>
  <c r="U360"/>
  <c r="V360"/>
  <c r="W360"/>
  <c r="X360"/>
  <c r="Y360"/>
  <c r="I361"/>
  <c r="J361"/>
  <c r="K361"/>
  <c r="L361"/>
  <c r="M361"/>
  <c r="N361"/>
  <c r="R361"/>
  <c r="U361"/>
  <c r="V361"/>
  <c r="W361" s="1"/>
  <c r="X361"/>
  <c r="Y361"/>
  <c r="I362"/>
  <c r="J362"/>
  <c r="K362"/>
  <c r="L362"/>
  <c r="M362"/>
  <c r="N362"/>
  <c r="R362"/>
  <c r="U362"/>
  <c r="V362"/>
  <c r="W362" s="1"/>
  <c r="X362"/>
  <c r="Y362"/>
  <c r="I363"/>
  <c r="J363"/>
  <c r="K363"/>
  <c r="L363"/>
  <c r="M363"/>
  <c r="N363"/>
  <c r="R363"/>
  <c r="U363"/>
  <c r="V363"/>
  <c r="W363" s="1"/>
  <c r="X363"/>
  <c r="Y363"/>
  <c r="I364"/>
  <c r="J364"/>
  <c r="K364"/>
  <c r="L364"/>
  <c r="M364"/>
  <c r="N364"/>
  <c r="O364"/>
  <c r="R364"/>
  <c r="U364"/>
  <c r="V364"/>
  <c r="W364"/>
  <c r="X364"/>
  <c r="Y364"/>
  <c r="I365"/>
  <c r="J365"/>
  <c r="K365"/>
  <c r="L365"/>
  <c r="M365"/>
  <c r="N365"/>
  <c r="R365"/>
  <c r="U365"/>
  <c r="V365"/>
  <c r="W365" s="1"/>
  <c r="X365"/>
  <c r="Y365"/>
  <c r="I366"/>
  <c r="J366"/>
  <c r="K366"/>
  <c r="L366"/>
  <c r="M366"/>
  <c r="N366"/>
  <c r="R366"/>
  <c r="U366"/>
  <c r="V366"/>
  <c r="W366" s="1"/>
  <c r="X366"/>
  <c r="Y366"/>
  <c r="I367"/>
  <c r="O367" s="1"/>
  <c r="Q367" s="1"/>
  <c r="J367"/>
  <c r="K367"/>
  <c r="L367"/>
  <c r="M367"/>
  <c r="N367"/>
  <c r="R367"/>
  <c r="U367"/>
  <c r="V367"/>
  <c r="W367" s="1"/>
  <c r="X367"/>
  <c r="Y367"/>
  <c r="I368"/>
  <c r="J368"/>
  <c r="K368"/>
  <c r="L368"/>
  <c r="M368"/>
  <c r="N368"/>
  <c r="O368"/>
  <c r="R368"/>
  <c r="S368"/>
  <c r="T368" s="1"/>
  <c r="U368"/>
  <c r="V368"/>
  <c r="W368"/>
  <c r="X368"/>
  <c r="Y368"/>
  <c r="I369"/>
  <c r="J369"/>
  <c r="K369"/>
  <c r="L369"/>
  <c r="M369"/>
  <c r="N369"/>
  <c r="R369"/>
  <c r="U369"/>
  <c r="V369"/>
  <c r="W369" s="1"/>
  <c r="X369"/>
  <c r="Y369"/>
  <c r="I370"/>
  <c r="J370"/>
  <c r="K370"/>
  <c r="L370"/>
  <c r="M370"/>
  <c r="N370"/>
  <c r="R370"/>
  <c r="U370"/>
  <c r="V370"/>
  <c r="W370"/>
  <c r="X370"/>
  <c r="Y370"/>
  <c r="I371"/>
  <c r="O371" s="1"/>
  <c r="Q371" s="1"/>
  <c r="J371"/>
  <c r="K371"/>
  <c r="L371"/>
  <c r="M371"/>
  <c r="N371"/>
  <c r="P371"/>
  <c r="R371"/>
  <c r="U371"/>
  <c r="V371"/>
  <c r="W371" s="1"/>
  <c r="X371"/>
  <c r="Y371"/>
  <c r="I372"/>
  <c r="J372"/>
  <c r="K372"/>
  <c r="L372"/>
  <c r="M372"/>
  <c r="N372"/>
  <c r="O372"/>
  <c r="R372"/>
  <c r="U372"/>
  <c r="V372"/>
  <c r="W372"/>
  <c r="X372"/>
  <c r="Y372"/>
  <c r="I373"/>
  <c r="J373"/>
  <c r="K373"/>
  <c r="L373"/>
  <c r="M373"/>
  <c r="N373"/>
  <c r="R373"/>
  <c r="U373"/>
  <c r="V373"/>
  <c r="W373" s="1"/>
  <c r="X373"/>
  <c r="Y373"/>
  <c r="I374"/>
  <c r="J374"/>
  <c r="K374"/>
  <c r="L374"/>
  <c r="M374"/>
  <c r="N374"/>
  <c r="R374"/>
  <c r="U374"/>
  <c r="V374"/>
  <c r="W374"/>
  <c r="X374"/>
  <c r="Y374"/>
  <c r="I375"/>
  <c r="J375"/>
  <c r="K375"/>
  <c r="L375"/>
  <c r="M375"/>
  <c r="N375"/>
  <c r="R375"/>
  <c r="U375"/>
  <c r="V375"/>
  <c r="W375" s="1"/>
  <c r="X375"/>
  <c r="Y375"/>
  <c r="I376"/>
  <c r="J376"/>
  <c r="K376"/>
  <c r="L376"/>
  <c r="M376"/>
  <c r="N376"/>
  <c r="O376"/>
  <c r="R376"/>
  <c r="U376"/>
  <c r="V376"/>
  <c r="W376"/>
  <c r="X376"/>
  <c r="Y376"/>
  <c r="I377"/>
  <c r="J377"/>
  <c r="K377"/>
  <c r="L377"/>
  <c r="M377"/>
  <c r="N377"/>
  <c r="R377"/>
  <c r="S380" s="1"/>
  <c r="T380" s="1"/>
  <c r="U377"/>
  <c r="V377"/>
  <c r="W377" s="1"/>
  <c r="X377"/>
  <c r="Y377"/>
  <c r="I378"/>
  <c r="J378"/>
  <c r="K378"/>
  <c r="L378"/>
  <c r="M378"/>
  <c r="N378"/>
  <c r="R378"/>
  <c r="U378"/>
  <c r="V378"/>
  <c r="W378"/>
  <c r="X378"/>
  <c r="Y378"/>
  <c r="I379"/>
  <c r="O379" s="1"/>
  <c r="J379"/>
  <c r="K379"/>
  <c r="L379"/>
  <c r="M379"/>
  <c r="N379"/>
  <c r="R379"/>
  <c r="U379"/>
  <c r="V379"/>
  <c r="W379" s="1"/>
  <c r="X379"/>
  <c r="Y379"/>
  <c r="I380"/>
  <c r="J380"/>
  <c r="K380"/>
  <c r="L380"/>
  <c r="M380"/>
  <c r="N380"/>
  <c r="O380"/>
  <c r="R380"/>
  <c r="U380"/>
  <c r="V380"/>
  <c r="W380"/>
  <c r="X380"/>
  <c r="Y380"/>
  <c r="I381"/>
  <c r="J381"/>
  <c r="K381"/>
  <c r="L381"/>
  <c r="M381"/>
  <c r="N381"/>
  <c r="R381"/>
  <c r="U381"/>
  <c r="V381"/>
  <c r="W381" s="1"/>
  <c r="X381"/>
  <c r="Y381"/>
  <c r="I382"/>
  <c r="J382"/>
  <c r="K382"/>
  <c r="L382"/>
  <c r="M382"/>
  <c r="N382"/>
  <c r="R382"/>
  <c r="U382"/>
  <c r="V382"/>
  <c r="W382"/>
  <c r="X382"/>
  <c r="Y382"/>
  <c r="I383"/>
  <c r="O383" s="1"/>
  <c r="Q383" s="1"/>
  <c r="J383"/>
  <c r="K383"/>
  <c r="L383"/>
  <c r="M383"/>
  <c r="N383"/>
  <c r="R383"/>
  <c r="U383"/>
  <c r="V383"/>
  <c r="W383" s="1"/>
  <c r="X383"/>
  <c r="Y383"/>
  <c r="I384"/>
  <c r="J384"/>
  <c r="K384"/>
  <c r="L384"/>
  <c r="M384"/>
  <c r="N384"/>
  <c r="O384"/>
  <c r="R384"/>
  <c r="S384"/>
  <c r="T384" s="1"/>
  <c r="U384"/>
  <c r="V384"/>
  <c r="W384"/>
  <c r="X384"/>
  <c r="Y384"/>
  <c r="I385"/>
  <c r="J385"/>
  <c r="K385"/>
  <c r="L385"/>
  <c r="M385"/>
  <c r="N385"/>
  <c r="R385"/>
  <c r="U385"/>
  <c r="V385"/>
  <c r="W385" s="1"/>
  <c r="X385"/>
  <c r="Y385"/>
  <c r="I386"/>
  <c r="J386"/>
  <c r="K386"/>
  <c r="L386"/>
  <c r="M386"/>
  <c r="N386"/>
  <c r="R386"/>
  <c r="U386"/>
  <c r="V386"/>
  <c r="W386"/>
  <c r="X386"/>
  <c r="Y386"/>
  <c r="I387"/>
  <c r="O387" s="1"/>
  <c r="Q387" s="1"/>
  <c r="J387"/>
  <c r="K387"/>
  <c r="L387"/>
  <c r="M387"/>
  <c r="N387"/>
  <c r="P387"/>
  <c r="R387"/>
  <c r="U387"/>
  <c r="V387"/>
  <c r="W387" s="1"/>
  <c r="X387"/>
  <c r="Y387"/>
  <c r="I388"/>
  <c r="J388"/>
  <c r="K388"/>
  <c r="L388"/>
  <c r="M388"/>
  <c r="N388"/>
  <c r="O388"/>
  <c r="R388"/>
  <c r="U388"/>
  <c r="V388"/>
  <c r="W388"/>
  <c r="X388"/>
  <c r="Y388"/>
  <c r="I389"/>
  <c r="J389"/>
  <c r="K389"/>
  <c r="L389"/>
  <c r="M389"/>
  <c r="N389"/>
  <c r="R389"/>
  <c r="U389"/>
  <c r="V389"/>
  <c r="W389" s="1"/>
  <c r="X389"/>
  <c r="Y389"/>
  <c r="I390"/>
  <c r="J390"/>
  <c r="K390"/>
  <c r="L390"/>
  <c r="M390"/>
  <c r="N390"/>
  <c r="R390"/>
  <c r="U390"/>
  <c r="V390"/>
  <c r="W390"/>
  <c r="X390"/>
  <c r="Y390"/>
  <c r="I391"/>
  <c r="J391"/>
  <c r="K391"/>
  <c r="L391"/>
  <c r="M391"/>
  <c r="N391"/>
  <c r="R391"/>
  <c r="U391"/>
  <c r="V391"/>
  <c r="W391" s="1"/>
  <c r="X391"/>
  <c r="Y391"/>
  <c r="I392"/>
  <c r="J392"/>
  <c r="K392"/>
  <c r="O392" s="1"/>
  <c r="L392"/>
  <c r="M392"/>
  <c r="N392"/>
  <c r="R392"/>
  <c r="U392"/>
  <c r="V392"/>
  <c r="W392"/>
  <c r="X392"/>
  <c r="Y392"/>
  <c r="I393"/>
  <c r="J393"/>
  <c r="K393"/>
  <c r="L393"/>
  <c r="M393"/>
  <c r="N393"/>
  <c r="R393"/>
  <c r="S396" s="1"/>
  <c r="T396" s="1"/>
  <c r="U393"/>
  <c r="V393"/>
  <c r="W393" s="1"/>
  <c r="X393"/>
  <c r="Y393"/>
  <c r="I394"/>
  <c r="J394"/>
  <c r="K394"/>
  <c r="L394"/>
  <c r="M394"/>
  <c r="N394"/>
  <c r="R394"/>
  <c r="U394"/>
  <c r="V394"/>
  <c r="W394"/>
  <c r="X394"/>
  <c r="Y394"/>
  <c r="I395"/>
  <c r="O395" s="1"/>
  <c r="J395"/>
  <c r="K395"/>
  <c r="L395"/>
  <c r="M395"/>
  <c r="N395"/>
  <c r="R395"/>
  <c r="S401" s="1"/>
  <c r="U395"/>
  <c r="V395"/>
  <c r="W395" s="1"/>
  <c r="X395"/>
  <c r="Y395"/>
  <c r="I396"/>
  <c r="J396"/>
  <c r="K396"/>
  <c r="L396"/>
  <c r="M396"/>
  <c r="N396"/>
  <c r="O396"/>
  <c r="R396"/>
  <c r="U396"/>
  <c r="V396"/>
  <c r="W396"/>
  <c r="X396"/>
  <c r="Y396"/>
  <c r="I397"/>
  <c r="J397"/>
  <c r="K397"/>
  <c r="L397"/>
  <c r="M397"/>
  <c r="N397"/>
  <c r="R397"/>
  <c r="U397"/>
  <c r="V397"/>
  <c r="W397" s="1"/>
  <c r="X397"/>
  <c r="Y397"/>
  <c r="I398"/>
  <c r="J398"/>
  <c r="K398"/>
  <c r="L398"/>
  <c r="M398"/>
  <c r="N398"/>
  <c r="R398"/>
  <c r="U398"/>
  <c r="V398"/>
  <c r="W398"/>
  <c r="X398"/>
  <c r="Y398"/>
  <c r="I399"/>
  <c r="O399" s="1"/>
  <c r="Q399" s="1"/>
  <c r="J399"/>
  <c r="K399"/>
  <c r="L399"/>
  <c r="M399"/>
  <c r="N399"/>
  <c r="R399"/>
  <c r="U399"/>
  <c r="V399"/>
  <c r="W399" s="1"/>
  <c r="X399"/>
  <c r="Y399"/>
  <c r="I400"/>
  <c r="J400"/>
  <c r="K400"/>
  <c r="L400"/>
  <c r="M400"/>
  <c r="N400"/>
  <c r="O400"/>
  <c r="R400"/>
  <c r="S400"/>
  <c r="T400" s="1"/>
  <c r="U400"/>
  <c r="V400"/>
  <c r="W400"/>
  <c r="X400"/>
  <c r="Y400"/>
  <c r="I401"/>
  <c r="J401"/>
  <c r="K401"/>
  <c r="L401"/>
  <c r="M401"/>
  <c r="N401"/>
  <c r="R401"/>
  <c r="U401"/>
  <c r="V401"/>
  <c r="W401" s="1"/>
  <c r="X401"/>
  <c r="Y401"/>
  <c r="I402"/>
  <c r="J402"/>
  <c r="K402"/>
  <c r="L402"/>
  <c r="M402"/>
  <c r="N402"/>
  <c r="R402"/>
  <c r="U402"/>
  <c r="V402"/>
  <c r="W402"/>
  <c r="X402"/>
  <c r="Y402"/>
  <c r="I403"/>
  <c r="O403" s="1"/>
  <c r="Q403" s="1"/>
  <c r="J403"/>
  <c r="K403"/>
  <c r="L403"/>
  <c r="M403"/>
  <c r="N403"/>
  <c r="P403"/>
  <c r="R403"/>
  <c r="U403"/>
  <c r="V403"/>
  <c r="W403" s="1"/>
  <c r="X403"/>
  <c r="Y403"/>
  <c r="I404"/>
  <c r="J404"/>
  <c r="K404"/>
  <c r="L404"/>
  <c r="M404"/>
  <c r="N404"/>
  <c r="O404"/>
  <c r="R404"/>
  <c r="U404"/>
  <c r="V404"/>
  <c r="W404"/>
  <c r="X404"/>
  <c r="Y404"/>
  <c r="I405"/>
  <c r="J405"/>
  <c r="K405"/>
  <c r="L405"/>
  <c r="M405"/>
  <c r="N405"/>
  <c r="R405"/>
  <c r="U405"/>
  <c r="V405"/>
  <c r="W405" s="1"/>
  <c r="X405"/>
  <c r="Y405"/>
  <c r="I406"/>
  <c r="J406"/>
  <c r="K406"/>
  <c r="L406"/>
  <c r="M406"/>
  <c r="N406"/>
  <c r="R406"/>
  <c r="U406"/>
  <c r="V406"/>
  <c r="W406"/>
  <c r="X406"/>
  <c r="Y406"/>
  <c r="I407"/>
  <c r="J407"/>
  <c r="K407"/>
  <c r="L407"/>
  <c r="M407"/>
  <c r="N407"/>
  <c r="R407"/>
  <c r="S413" s="1"/>
  <c r="U407"/>
  <c r="V407"/>
  <c r="W407" s="1"/>
  <c r="X407"/>
  <c r="Y407"/>
  <c r="I408"/>
  <c r="J408"/>
  <c r="K408"/>
  <c r="L408"/>
  <c r="M408"/>
  <c r="N408"/>
  <c r="O408"/>
  <c r="R408"/>
  <c r="U408"/>
  <c r="V408"/>
  <c r="W408"/>
  <c r="X408"/>
  <c r="Y408"/>
  <c r="I409"/>
  <c r="J409"/>
  <c r="K409"/>
  <c r="L409"/>
  <c r="M409"/>
  <c r="N409"/>
  <c r="R409"/>
  <c r="S412" s="1"/>
  <c r="T412" s="1"/>
  <c r="U409"/>
  <c r="V409"/>
  <c r="W409" s="1"/>
  <c r="X409"/>
  <c r="Y409"/>
  <c r="I410"/>
  <c r="J410"/>
  <c r="K410"/>
  <c r="L410"/>
  <c r="M410"/>
  <c r="N410"/>
  <c r="R410"/>
  <c r="U410"/>
  <c r="V410"/>
  <c r="W410"/>
  <c r="X410"/>
  <c r="Y410"/>
  <c r="I411"/>
  <c r="O411" s="1"/>
  <c r="J411"/>
  <c r="K411"/>
  <c r="L411"/>
  <c r="M411"/>
  <c r="N411"/>
  <c r="R411"/>
  <c r="S417" s="1"/>
  <c r="U411"/>
  <c r="V411"/>
  <c r="W411" s="1"/>
  <c r="X411"/>
  <c r="Y411"/>
  <c r="I412"/>
  <c r="J412"/>
  <c r="K412"/>
  <c r="L412"/>
  <c r="M412"/>
  <c r="N412"/>
  <c r="O412"/>
  <c r="R412"/>
  <c r="U412"/>
  <c r="V412"/>
  <c r="W412"/>
  <c r="X412"/>
  <c r="Y412"/>
  <c r="I413"/>
  <c r="J413"/>
  <c r="K413"/>
  <c r="L413"/>
  <c r="M413"/>
  <c r="N413"/>
  <c r="R413"/>
  <c r="U413"/>
  <c r="V413"/>
  <c r="W413" s="1"/>
  <c r="X413"/>
  <c r="Y413"/>
  <c r="I414"/>
  <c r="J414"/>
  <c r="K414"/>
  <c r="L414"/>
  <c r="M414"/>
  <c r="N414"/>
  <c r="R414"/>
  <c r="U414"/>
  <c r="V414"/>
  <c r="W414"/>
  <c r="X414"/>
  <c r="Y414"/>
  <c r="I415"/>
  <c r="O415" s="1"/>
  <c r="Q415" s="1"/>
  <c r="J415"/>
  <c r="K415"/>
  <c r="L415"/>
  <c r="M415"/>
  <c r="N415"/>
  <c r="R415"/>
  <c r="U415"/>
  <c r="V415"/>
  <c r="W415" s="1"/>
  <c r="X415"/>
  <c r="Y415"/>
  <c r="I416"/>
  <c r="J416"/>
  <c r="K416"/>
  <c r="L416"/>
  <c r="M416"/>
  <c r="N416"/>
  <c r="O416"/>
  <c r="R416"/>
  <c r="S416"/>
  <c r="T416" s="1"/>
  <c r="U416"/>
  <c r="V416"/>
  <c r="W416"/>
  <c r="X416"/>
  <c r="Y416"/>
  <c r="I417"/>
  <c r="J417"/>
  <c r="K417"/>
  <c r="L417"/>
  <c r="M417"/>
  <c r="N417"/>
  <c r="R417"/>
  <c r="U417"/>
  <c r="V417"/>
  <c r="W417" s="1"/>
  <c r="X417"/>
  <c r="Y417"/>
  <c r="I418"/>
  <c r="J418"/>
  <c r="K418"/>
  <c r="L418"/>
  <c r="M418"/>
  <c r="N418"/>
  <c r="R418"/>
  <c r="U418"/>
  <c r="V418"/>
  <c r="W418"/>
  <c r="X418"/>
  <c r="Y418"/>
  <c r="I419"/>
  <c r="O419" s="1"/>
  <c r="Q419" s="1"/>
  <c r="J419"/>
  <c r="K419"/>
  <c r="L419"/>
  <c r="M419"/>
  <c r="N419"/>
  <c r="P419"/>
  <c r="R419"/>
  <c r="U419"/>
  <c r="V419"/>
  <c r="W419" s="1"/>
  <c r="X419"/>
  <c r="Y419"/>
  <c r="I420"/>
  <c r="J420"/>
  <c r="K420"/>
  <c r="L420"/>
  <c r="M420"/>
  <c r="N420"/>
  <c r="O420"/>
  <c r="R420"/>
  <c r="U420"/>
  <c r="V420"/>
  <c r="W420"/>
  <c r="X420"/>
  <c r="Y420"/>
  <c r="I421"/>
  <c r="J421"/>
  <c r="K421"/>
  <c r="L421"/>
  <c r="M421"/>
  <c r="N421"/>
  <c r="R421"/>
  <c r="U421"/>
  <c r="V421"/>
  <c r="W421" s="1"/>
  <c r="X421"/>
  <c r="Y421"/>
  <c r="I422"/>
  <c r="J422"/>
  <c r="K422"/>
  <c r="L422"/>
  <c r="M422"/>
  <c r="N422"/>
  <c r="R422"/>
  <c r="U422"/>
  <c r="V422"/>
  <c r="W422"/>
  <c r="X422"/>
  <c r="Y422"/>
  <c r="I423"/>
  <c r="J423"/>
  <c r="K423"/>
  <c r="L423"/>
  <c r="M423"/>
  <c r="N423"/>
  <c r="R423"/>
  <c r="S429" s="1"/>
  <c r="U423"/>
  <c r="V423"/>
  <c r="W423" s="1"/>
  <c r="X423"/>
  <c r="Y423"/>
  <c r="I424"/>
  <c r="J424"/>
  <c r="K424"/>
  <c r="L424"/>
  <c r="M424"/>
  <c r="N424"/>
  <c r="O424"/>
  <c r="R424"/>
  <c r="U424"/>
  <c r="V424"/>
  <c r="W424"/>
  <c r="X424"/>
  <c r="Y424"/>
  <c r="I425"/>
  <c r="J425"/>
  <c r="K425"/>
  <c r="L425"/>
  <c r="M425"/>
  <c r="N425"/>
  <c r="R425"/>
  <c r="S428" s="1"/>
  <c r="T428" s="1"/>
  <c r="U425"/>
  <c r="V425"/>
  <c r="W425" s="1"/>
  <c r="X425"/>
  <c r="Y425"/>
  <c r="I426"/>
  <c r="J426"/>
  <c r="K426"/>
  <c r="L426"/>
  <c r="M426"/>
  <c r="N426"/>
  <c r="R426"/>
  <c r="U426"/>
  <c r="V426"/>
  <c r="W426"/>
  <c r="X426"/>
  <c r="Y426"/>
  <c r="I427"/>
  <c r="O427" s="1"/>
  <c r="J427"/>
  <c r="K427"/>
  <c r="L427"/>
  <c r="M427"/>
  <c r="N427"/>
  <c r="R427"/>
  <c r="S433" s="1"/>
  <c r="U427"/>
  <c r="V427"/>
  <c r="W427" s="1"/>
  <c r="X427"/>
  <c r="Y427"/>
  <c r="I428"/>
  <c r="J428"/>
  <c r="K428"/>
  <c r="L428"/>
  <c r="M428"/>
  <c r="N428"/>
  <c r="O428"/>
  <c r="R428"/>
  <c r="U428"/>
  <c r="V428"/>
  <c r="W428"/>
  <c r="X428"/>
  <c r="Y428"/>
  <c r="I429"/>
  <c r="J429"/>
  <c r="K429"/>
  <c r="L429"/>
  <c r="M429"/>
  <c r="N429"/>
  <c r="R429"/>
  <c r="U429"/>
  <c r="V429"/>
  <c r="W429" s="1"/>
  <c r="X429"/>
  <c r="Y429"/>
  <c r="I430"/>
  <c r="J430"/>
  <c r="K430"/>
  <c r="L430"/>
  <c r="M430"/>
  <c r="N430"/>
  <c r="R430"/>
  <c r="U430"/>
  <c r="V430"/>
  <c r="W430"/>
  <c r="X430"/>
  <c r="Y430"/>
  <c r="I431"/>
  <c r="O431" s="1"/>
  <c r="Q431" s="1"/>
  <c r="J431"/>
  <c r="K431"/>
  <c r="L431"/>
  <c r="M431"/>
  <c r="N431"/>
  <c r="R431"/>
  <c r="U431"/>
  <c r="V431"/>
  <c r="W431" s="1"/>
  <c r="X431"/>
  <c r="Y431"/>
  <c r="I432"/>
  <c r="J432"/>
  <c r="K432"/>
  <c r="L432"/>
  <c r="M432"/>
  <c r="N432"/>
  <c r="O432"/>
  <c r="R432"/>
  <c r="S432"/>
  <c r="T432" s="1"/>
  <c r="U432"/>
  <c r="V432"/>
  <c r="W432"/>
  <c r="X432"/>
  <c r="Y432"/>
  <c r="I433"/>
  <c r="J433"/>
  <c r="K433"/>
  <c r="L433"/>
  <c r="M433"/>
  <c r="N433"/>
  <c r="R433"/>
  <c r="S438" s="1"/>
  <c r="U433"/>
  <c r="V433"/>
  <c r="W433" s="1"/>
  <c r="X433"/>
  <c r="Y433"/>
  <c r="I434"/>
  <c r="J434"/>
  <c r="K434"/>
  <c r="L434"/>
  <c r="M434"/>
  <c r="N434"/>
  <c r="R434"/>
  <c r="U434"/>
  <c r="V434"/>
  <c r="W434"/>
  <c r="X434"/>
  <c r="Y434"/>
  <c r="I435"/>
  <c r="O435" s="1"/>
  <c r="Q435" s="1"/>
  <c r="J435"/>
  <c r="K435"/>
  <c r="L435"/>
  <c r="M435"/>
  <c r="N435"/>
  <c r="P435"/>
  <c r="R435"/>
  <c r="U435"/>
  <c r="V435"/>
  <c r="W435" s="1"/>
  <c r="X435"/>
  <c r="Y435"/>
  <c r="I436"/>
  <c r="O436" s="1"/>
  <c r="J436"/>
  <c r="K436"/>
  <c r="L436"/>
  <c r="M436"/>
  <c r="N436"/>
  <c r="R436"/>
  <c r="S436"/>
  <c r="T436" s="1"/>
  <c r="U436"/>
  <c r="V436"/>
  <c r="W436"/>
  <c r="X436"/>
  <c r="Y436"/>
  <c r="I437"/>
  <c r="J437"/>
  <c r="K437"/>
  <c r="L437"/>
  <c r="M437"/>
  <c r="N437"/>
  <c r="R437"/>
  <c r="U437"/>
  <c r="V437"/>
  <c r="W437" s="1"/>
  <c r="X437"/>
  <c r="Y437"/>
  <c r="I438"/>
  <c r="O438" s="1"/>
  <c r="J438"/>
  <c r="K438"/>
  <c r="L438"/>
  <c r="M438"/>
  <c r="N438"/>
  <c r="R438"/>
  <c r="U438"/>
  <c r="V438"/>
  <c r="W438"/>
  <c r="X438"/>
  <c r="Y438"/>
  <c r="I439"/>
  <c r="J439"/>
  <c r="K439"/>
  <c r="L439"/>
  <c r="M439"/>
  <c r="N439"/>
  <c r="R439"/>
  <c r="U439"/>
  <c r="V439"/>
  <c r="W439" s="1"/>
  <c r="X439"/>
  <c r="Y439"/>
  <c r="I440"/>
  <c r="O440" s="1"/>
  <c r="J440"/>
  <c r="K440"/>
  <c r="L440"/>
  <c r="M440"/>
  <c r="N440"/>
  <c r="R440"/>
  <c r="S440"/>
  <c r="T440" s="1"/>
  <c r="U440"/>
  <c r="V440"/>
  <c r="W440"/>
  <c r="X440"/>
  <c r="Y440"/>
  <c r="I441"/>
  <c r="J441"/>
  <c r="K441"/>
  <c r="L441"/>
  <c r="M441"/>
  <c r="N441"/>
  <c r="R441"/>
  <c r="U441"/>
  <c r="V441"/>
  <c r="W441" s="1"/>
  <c r="X441"/>
  <c r="Y441"/>
  <c r="I442"/>
  <c r="O442" s="1"/>
  <c r="J442"/>
  <c r="K442"/>
  <c r="L442"/>
  <c r="M442"/>
  <c r="N442"/>
  <c r="R442"/>
  <c r="S442"/>
  <c r="U442"/>
  <c r="V442"/>
  <c r="W442"/>
  <c r="X442"/>
  <c r="Y442"/>
  <c r="I443"/>
  <c r="J443"/>
  <c r="K443"/>
  <c r="L443"/>
  <c r="M443"/>
  <c r="N443"/>
  <c r="R443"/>
  <c r="U443"/>
  <c r="V443"/>
  <c r="W443" s="1"/>
  <c r="X443"/>
  <c r="Y443"/>
  <c r="I444"/>
  <c r="O444" s="1"/>
  <c r="J444"/>
  <c r="K444"/>
  <c r="L444"/>
  <c r="M444"/>
  <c r="N444"/>
  <c r="R444"/>
  <c r="S444"/>
  <c r="T444" s="1"/>
  <c r="U444"/>
  <c r="V444"/>
  <c r="W444"/>
  <c r="X444"/>
  <c r="Y444"/>
  <c r="I445"/>
  <c r="J445"/>
  <c r="K445"/>
  <c r="L445"/>
  <c r="M445"/>
  <c r="N445"/>
  <c r="R445"/>
  <c r="U445"/>
  <c r="V445"/>
  <c r="W445" s="1"/>
  <c r="X445"/>
  <c r="Y445"/>
  <c r="I446"/>
  <c r="O446" s="1"/>
  <c r="J446"/>
  <c r="K446"/>
  <c r="L446"/>
  <c r="M446"/>
  <c r="N446"/>
  <c r="R446"/>
  <c r="S446"/>
  <c r="U446"/>
  <c r="V446"/>
  <c r="W446"/>
  <c r="X446"/>
  <c r="Y446"/>
  <c r="I447"/>
  <c r="J447"/>
  <c r="K447"/>
  <c r="L447"/>
  <c r="M447"/>
  <c r="N447"/>
  <c r="R447"/>
  <c r="U447"/>
  <c r="V447"/>
  <c r="W447" s="1"/>
  <c r="X447"/>
  <c r="Y447"/>
  <c r="I448"/>
  <c r="O448" s="1"/>
  <c r="J448"/>
  <c r="K448"/>
  <c r="L448"/>
  <c r="M448"/>
  <c r="N448"/>
  <c r="R448"/>
  <c r="S448"/>
  <c r="T448" s="1"/>
  <c r="U448"/>
  <c r="V448"/>
  <c r="W448"/>
  <c r="X448"/>
  <c r="Y448"/>
  <c r="I449"/>
  <c r="J449"/>
  <c r="K449"/>
  <c r="L449"/>
  <c r="M449"/>
  <c r="N449"/>
  <c r="R449"/>
  <c r="U449"/>
  <c r="V449"/>
  <c r="W449" s="1"/>
  <c r="X449"/>
  <c r="Y449"/>
  <c r="I450"/>
  <c r="O450" s="1"/>
  <c r="J450"/>
  <c r="K450"/>
  <c r="L450"/>
  <c r="M450"/>
  <c r="N450"/>
  <c r="R450"/>
  <c r="S450"/>
  <c r="U450"/>
  <c r="V450"/>
  <c r="W450"/>
  <c r="X450"/>
  <c r="Y450"/>
  <c r="I451"/>
  <c r="J451"/>
  <c r="K451"/>
  <c r="L451"/>
  <c r="M451"/>
  <c r="N451"/>
  <c r="R451"/>
  <c r="U451"/>
  <c r="V451"/>
  <c r="W451" s="1"/>
  <c r="X451"/>
  <c r="Y451"/>
  <c r="I452"/>
  <c r="O452" s="1"/>
  <c r="J452"/>
  <c r="K452"/>
  <c r="L452"/>
  <c r="M452"/>
  <c r="N452"/>
  <c r="R452"/>
  <c r="S452"/>
  <c r="T452" s="1"/>
  <c r="U452"/>
  <c r="V452"/>
  <c r="W452"/>
  <c r="X452"/>
  <c r="Y452"/>
  <c r="I453"/>
  <c r="J453"/>
  <c r="K453"/>
  <c r="L453"/>
  <c r="M453"/>
  <c r="N453"/>
  <c r="R453"/>
  <c r="U453"/>
  <c r="V453"/>
  <c r="W453" s="1"/>
  <c r="X453"/>
  <c r="Y453"/>
  <c r="I454"/>
  <c r="O454" s="1"/>
  <c r="J454"/>
  <c r="K454"/>
  <c r="L454"/>
  <c r="M454"/>
  <c r="N454"/>
  <c r="R454"/>
  <c r="S454"/>
  <c r="U454"/>
  <c r="V454"/>
  <c r="W454"/>
  <c r="X454"/>
  <c r="Y454"/>
  <c r="I455"/>
  <c r="J455"/>
  <c r="K455"/>
  <c r="L455"/>
  <c r="M455"/>
  <c r="N455"/>
  <c r="R455"/>
  <c r="U455"/>
  <c r="V455"/>
  <c r="W455" s="1"/>
  <c r="X455"/>
  <c r="Y455"/>
  <c r="I456"/>
  <c r="O456" s="1"/>
  <c r="J456"/>
  <c r="K456"/>
  <c r="L456"/>
  <c r="M456"/>
  <c r="N456"/>
  <c r="R456"/>
  <c r="S456"/>
  <c r="T456" s="1"/>
  <c r="U456"/>
  <c r="V456"/>
  <c r="W456"/>
  <c r="X456"/>
  <c r="Y456"/>
  <c r="I457"/>
  <c r="J457"/>
  <c r="K457"/>
  <c r="L457"/>
  <c r="M457"/>
  <c r="N457"/>
  <c r="R457"/>
  <c r="U457"/>
  <c r="V457"/>
  <c r="W457" s="1"/>
  <c r="X457"/>
  <c r="Y457"/>
  <c r="I458"/>
  <c r="O458" s="1"/>
  <c r="J458"/>
  <c r="K458"/>
  <c r="L458"/>
  <c r="M458"/>
  <c r="N458"/>
  <c r="R458"/>
  <c r="S458"/>
  <c r="U458"/>
  <c r="V458"/>
  <c r="W458"/>
  <c r="X458"/>
  <c r="Y458"/>
  <c r="I459"/>
  <c r="J459"/>
  <c r="K459"/>
  <c r="L459"/>
  <c r="M459"/>
  <c r="N459"/>
  <c r="R459"/>
  <c r="U459"/>
  <c r="V459"/>
  <c r="W459" s="1"/>
  <c r="X459"/>
  <c r="Y459"/>
  <c r="I460"/>
  <c r="O460" s="1"/>
  <c r="J460"/>
  <c r="K460"/>
  <c r="L460"/>
  <c r="M460"/>
  <c r="N460"/>
  <c r="R460"/>
  <c r="S460"/>
  <c r="T460" s="1"/>
  <c r="U460"/>
  <c r="V460"/>
  <c r="W460"/>
  <c r="X460"/>
  <c r="Y460"/>
  <c r="I461"/>
  <c r="J461"/>
  <c r="O461" s="1"/>
  <c r="K461"/>
  <c r="L461"/>
  <c r="M461"/>
  <c r="N461"/>
  <c r="R461"/>
  <c r="S461"/>
  <c r="U461"/>
  <c r="V461"/>
  <c r="W461" s="1"/>
  <c r="X461"/>
  <c r="Y461"/>
  <c r="I462"/>
  <c r="J462"/>
  <c r="K462"/>
  <c r="L462"/>
  <c r="M462"/>
  <c r="N462"/>
  <c r="R462"/>
  <c r="U462"/>
  <c r="V462"/>
  <c r="W462"/>
  <c r="X462"/>
  <c r="Y462"/>
  <c r="I463"/>
  <c r="J463"/>
  <c r="K463"/>
  <c r="L463"/>
  <c r="M463"/>
  <c r="N463"/>
  <c r="R463"/>
  <c r="S469" s="1"/>
  <c r="U463"/>
  <c r="V463"/>
  <c r="W463" s="1"/>
  <c r="X463"/>
  <c r="Y463"/>
  <c r="I464"/>
  <c r="J464"/>
  <c r="K464"/>
  <c r="L464"/>
  <c r="O464" s="1"/>
  <c r="Q464" s="1"/>
  <c r="M464"/>
  <c r="N464"/>
  <c r="P464"/>
  <c r="R464"/>
  <c r="U464"/>
  <c r="V464"/>
  <c r="W464"/>
  <c r="X464"/>
  <c r="Y464"/>
  <c r="I465"/>
  <c r="J465"/>
  <c r="K465"/>
  <c r="L465"/>
  <c r="M465"/>
  <c r="N465"/>
  <c r="O465"/>
  <c r="R465"/>
  <c r="U465"/>
  <c r="V465"/>
  <c r="W465"/>
  <c r="X465"/>
  <c r="Y465"/>
  <c r="I466"/>
  <c r="J466"/>
  <c r="K466"/>
  <c r="L466"/>
  <c r="M466"/>
  <c r="N466"/>
  <c r="O466"/>
  <c r="R466"/>
  <c r="U466"/>
  <c r="V466"/>
  <c r="W466" s="1"/>
  <c r="X466"/>
  <c r="Y466"/>
  <c r="I467"/>
  <c r="J467"/>
  <c r="K467"/>
  <c r="L467"/>
  <c r="M467"/>
  <c r="N467"/>
  <c r="R467"/>
  <c r="U467"/>
  <c r="V467"/>
  <c r="W467" s="1"/>
  <c r="X467"/>
  <c r="Y467"/>
  <c r="I468"/>
  <c r="O468" s="1"/>
  <c r="J468"/>
  <c r="K468"/>
  <c r="L468"/>
  <c r="M468"/>
  <c r="N468"/>
  <c r="R468"/>
  <c r="U468"/>
  <c r="V468"/>
  <c r="W468"/>
  <c r="X468"/>
  <c r="Y468"/>
  <c r="I469"/>
  <c r="J469"/>
  <c r="O469" s="1"/>
  <c r="K469"/>
  <c r="L469"/>
  <c r="M469"/>
  <c r="N469"/>
  <c r="R469"/>
  <c r="S474" s="1"/>
  <c r="U469"/>
  <c r="V469"/>
  <c r="W469" s="1"/>
  <c r="X469"/>
  <c r="Y469"/>
  <c r="I470"/>
  <c r="J470"/>
  <c r="K470"/>
  <c r="L470"/>
  <c r="M470"/>
  <c r="N470"/>
  <c r="R470"/>
  <c r="U470"/>
  <c r="V470"/>
  <c r="W470"/>
  <c r="X470"/>
  <c r="Y470"/>
  <c r="I471"/>
  <c r="J471"/>
  <c r="K471"/>
  <c r="L471"/>
  <c r="M471"/>
  <c r="N471"/>
  <c r="R471"/>
  <c r="U471"/>
  <c r="V471"/>
  <c r="W471" s="1"/>
  <c r="X471"/>
  <c r="Y471"/>
  <c r="I472"/>
  <c r="J472"/>
  <c r="K472"/>
  <c r="L472"/>
  <c r="O472" s="1"/>
  <c r="Q472" s="1"/>
  <c r="M472"/>
  <c r="N472"/>
  <c r="R472"/>
  <c r="U472"/>
  <c r="V472"/>
  <c r="W472"/>
  <c r="X472"/>
  <c r="Y472"/>
  <c r="I473"/>
  <c r="J473"/>
  <c r="K473"/>
  <c r="L473"/>
  <c r="M473"/>
  <c r="N473"/>
  <c r="O473"/>
  <c r="R473"/>
  <c r="U473"/>
  <c r="V473"/>
  <c r="W473"/>
  <c r="X473"/>
  <c r="Y473"/>
  <c r="I474"/>
  <c r="J474"/>
  <c r="K474"/>
  <c r="L474"/>
  <c r="M474"/>
  <c r="N474"/>
  <c r="O474"/>
  <c r="R474"/>
  <c r="U474"/>
  <c r="V474"/>
  <c r="W474"/>
  <c r="X474"/>
  <c r="Y474"/>
  <c r="I475"/>
  <c r="J475"/>
  <c r="K475"/>
  <c r="L475"/>
  <c r="M475"/>
  <c r="N475"/>
  <c r="R475"/>
  <c r="U475"/>
  <c r="V475"/>
  <c r="W475" s="1"/>
  <c r="X475"/>
  <c r="Y475"/>
  <c r="I476"/>
  <c r="J476"/>
  <c r="K476"/>
  <c r="L476"/>
  <c r="M476"/>
  <c r="N476"/>
  <c r="R476"/>
  <c r="U476"/>
  <c r="V476"/>
  <c r="W476" s="1"/>
  <c r="X476"/>
  <c r="Y476"/>
  <c r="I477"/>
  <c r="J477"/>
  <c r="K477"/>
  <c r="L477"/>
  <c r="O477" s="1"/>
  <c r="Q477" s="1"/>
  <c r="M477"/>
  <c r="N477"/>
  <c r="P477"/>
  <c r="R477"/>
  <c r="U477"/>
  <c r="V477"/>
  <c r="W477"/>
  <c r="X477"/>
  <c r="Y477"/>
  <c r="I478"/>
  <c r="J478"/>
  <c r="K478"/>
  <c r="L478"/>
  <c r="M478"/>
  <c r="N478"/>
  <c r="O478"/>
  <c r="R478"/>
  <c r="S478"/>
  <c r="U478"/>
  <c r="V478"/>
  <c r="W478"/>
  <c r="X478"/>
  <c r="Y478"/>
  <c r="I479"/>
  <c r="O479" s="1"/>
  <c r="J479"/>
  <c r="K479"/>
  <c r="L479"/>
  <c r="M479"/>
  <c r="N479"/>
  <c r="R479"/>
  <c r="S482" s="1"/>
  <c r="U479"/>
  <c r="V479"/>
  <c r="W479" s="1"/>
  <c r="X479"/>
  <c r="Y479"/>
  <c r="I480"/>
  <c r="J480"/>
  <c r="K480"/>
  <c r="L480"/>
  <c r="M480"/>
  <c r="N480"/>
  <c r="R480"/>
  <c r="U480"/>
  <c r="V480"/>
  <c r="W480" s="1"/>
  <c r="X480"/>
  <c r="Y480"/>
  <c r="I481"/>
  <c r="J481"/>
  <c r="K481"/>
  <c r="L481"/>
  <c r="O481" s="1"/>
  <c r="Q481" s="1"/>
  <c r="M481"/>
  <c r="N481"/>
  <c r="R481"/>
  <c r="U481"/>
  <c r="V481"/>
  <c r="W481"/>
  <c r="X481"/>
  <c r="Y481"/>
  <c r="I482"/>
  <c r="J482"/>
  <c r="K482"/>
  <c r="L482"/>
  <c r="M482"/>
  <c r="N482"/>
  <c r="O482"/>
  <c r="R482"/>
  <c r="S488" s="1"/>
  <c r="T488" s="1"/>
  <c r="U482"/>
  <c r="V482"/>
  <c r="W482"/>
  <c r="X482"/>
  <c r="Y482"/>
  <c r="I483"/>
  <c r="J483"/>
  <c r="K483"/>
  <c r="L483"/>
  <c r="M483"/>
  <c r="N483"/>
  <c r="R483"/>
  <c r="U483"/>
  <c r="V483"/>
  <c r="W483" s="1"/>
  <c r="X483"/>
  <c r="Y483"/>
  <c r="I484"/>
  <c r="J484"/>
  <c r="K484"/>
  <c r="L484"/>
  <c r="M484"/>
  <c r="N484"/>
  <c r="R484"/>
  <c r="U484"/>
  <c r="V484"/>
  <c r="W484" s="1"/>
  <c r="X484"/>
  <c r="Y484"/>
  <c r="I485"/>
  <c r="J485"/>
  <c r="K485"/>
  <c r="L485"/>
  <c r="O485" s="1"/>
  <c r="Q485" s="1"/>
  <c r="M485"/>
  <c r="N485"/>
  <c r="P485"/>
  <c r="R485"/>
  <c r="U485"/>
  <c r="V485"/>
  <c r="W485"/>
  <c r="X485"/>
  <c r="Y485"/>
  <c r="I486"/>
  <c r="J486"/>
  <c r="K486"/>
  <c r="L486"/>
  <c r="M486"/>
  <c r="N486"/>
  <c r="O486"/>
  <c r="R486"/>
  <c r="S486"/>
  <c r="U486"/>
  <c r="V486"/>
  <c r="W486"/>
  <c r="X486"/>
  <c r="Y486"/>
  <c r="I487"/>
  <c r="O487" s="1"/>
  <c r="J487"/>
  <c r="K487"/>
  <c r="L487"/>
  <c r="M487"/>
  <c r="N487"/>
  <c r="R487"/>
  <c r="U487"/>
  <c r="V487"/>
  <c r="W487" s="1"/>
  <c r="X487"/>
  <c r="Y487"/>
  <c r="I488"/>
  <c r="J488"/>
  <c r="K488"/>
  <c r="L488"/>
  <c r="M488"/>
  <c r="N488"/>
  <c r="R488"/>
  <c r="U488"/>
  <c r="V488"/>
  <c r="W488" s="1"/>
  <c r="X488"/>
  <c r="Y488"/>
  <c r="I489"/>
  <c r="J489"/>
  <c r="K489"/>
  <c r="L489"/>
  <c r="O489" s="1"/>
  <c r="M489"/>
  <c r="N489"/>
  <c r="R489"/>
  <c r="U489"/>
  <c r="V489"/>
  <c r="W489"/>
  <c r="X489"/>
  <c r="Y489"/>
  <c r="I490"/>
  <c r="J490"/>
  <c r="K490"/>
  <c r="L490"/>
  <c r="M490"/>
  <c r="N490"/>
  <c r="O490"/>
  <c r="R490"/>
  <c r="U490"/>
  <c r="V490"/>
  <c r="W490"/>
  <c r="X490"/>
  <c r="Y490"/>
  <c r="I491"/>
  <c r="J491"/>
  <c r="K491"/>
  <c r="L491"/>
  <c r="M491"/>
  <c r="N491"/>
  <c r="R491"/>
  <c r="U491"/>
  <c r="V491"/>
  <c r="W491" s="1"/>
  <c r="X491"/>
  <c r="Y491"/>
  <c r="I492"/>
  <c r="J492"/>
  <c r="K492"/>
  <c r="L492"/>
  <c r="M492"/>
  <c r="N492"/>
  <c r="R492"/>
  <c r="U492"/>
  <c r="V492"/>
  <c r="W492" s="1"/>
  <c r="X492"/>
  <c r="Y492"/>
  <c r="I493"/>
  <c r="J493"/>
  <c r="K493"/>
  <c r="L493"/>
  <c r="O493" s="1"/>
  <c r="Q493" s="1"/>
  <c r="M493"/>
  <c r="N493"/>
  <c r="P493"/>
  <c r="R493"/>
  <c r="U493"/>
  <c r="V493"/>
  <c r="W493"/>
  <c r="X493"/>
  <c r="Y493"/>
  <c r="I494"/>
  <c r="J494"/>
  <c r="K494"/>
  <c r="L494"/>
  <c r="M494"/>
  <c r="N494"/>
  <c r="O494"/>
  <c r="R494"/>
  <c r="S494"/>
  <c r="U494"/>
  <c r="V494"/>
  <c r="W494"/>
  <c r="X494"/>
  <c r="Y494"/>
  <c r="I495"/>
  <c r="O495" s="1"/>
  <c r="J495"/>
  <c r="K495"/>
  <c r="L495"/>
  <c r="M495"/>
  <c r="N495"/>
  <c r="R495"/>
  <c r="S498" s="1"/>
  <c r="U495"/>
  <c r="V495"/>
  <c r="W495" s="1"/>
  <c r="X495"/>
  <c r="Y495"/>
  <c r="I496"/>
  <c r="J496"/>
  <c r="K496"/>
  <c r="L496"/>
  <c r="M496"/>
  <c r="N496"/>
  <c r="R496"/>
  <c r="U496"/>
  <c r="V496"/>
  <c r="W496" s="1"/>
  <c r="X496"/>
  <c r="Y496"/>
  <c r="I497"/>
  <c r="J497"/>
  <c r="K497"/>
  <c r="L497"/>
  <c r="M497"/>
  <c r="N497"/>
  <c r="R497"/>
  <c r="U497"/>
  <c r="V497"/>
  <c r="W497"/>
  <c r="X497"/>
  <c r="Y497"/>
  <c r="I498"/>
  <c r="J498"/>
  <c r="K498"/>
  <c r="L498"/>
  <c r="M498"/>
  <c r="N498"/>
  <c r="O498" s="1"/>
  <c r="R498"/>
  <c r="S504" s="1"/>
  <c r="T504" s="1"/>
  <c r="U498"/>
  <c r="V498"/>
  <c r="W498"/>
  <c r="X498"/>
  <c r="Y498"/>
  <c r="I499"/>
  <c r="J499"/>
  <c r="K499"/>
  <c r="L499"/>
  <c r="M499"/>
  <c r="N499"/>
  <c r="R499"/>
  <c r="U499"/>
  <c r="V499"/>
  <c r="W499" s="1"/>
  <c r="X499"/>
  <c r="Y499"/>
  <c r="I500"/>
  <c r="J500"/>
  <c r="K500"/>
  <c r="L500"/>
  <c r="M500"/>
  <c r="N500"/>
  <c r="R500"/>
  <c r="U500"/>
  <c r="V500"/>
  <c r="W500" s="1"/>
  <c r="X500"/>
  <c r="Y500"/>
  <c r="I501"/>
  <c r="J501"/>
  <c r="K501"/>
  <c r="L501"/>
  <c r="O501" s="1"/>
  <c r="Q501" s="1"/>
  <c r="M501"/>
  <c r="N501"/>
  <c r="P501"/>
  <c r="R501"/>
  <c r="U501"/>
  <c r="V501"/>
  <c r="W501" s="1"/>
  <c r="X501"/>
  <c r="Y501"/>
  <c r="I502"/>
  <c r="J502"/>
  <c r="K502"/>
  <c r="L502"/>
  <c r="M502"/>
  <c r="N502"/>
  <c r="O502"/>
  <c r="R502"/>
  <c r="U502"/>
  <c r="V502"/>
  <c r="W502" s="1"/>
  <c r="X502"/>
  <c r="Y502"/>
  <c r="I503"/>
  <c r="O503" s="1"/>
  <c r="J503"/>
  <c r="K503"/>
  <c r="L503"/>
  <c r="M503"/>
  <c r="N503"/>
  <c r="R503"/>
  <c r="U503"/>
  <c r="V503"/>
  <c r="W503" s="1"/>
  <c r="X503"/>
  <c r="Y503"/>
  <c r="I504"/>
  <c r="J504"/>
  <c r="K504"/>
  <c r="L504"/>
  <c r="M504"/>
  <c r="N504"/>
  <c r="R504"/>
  <c r="U504"/>
  <c r="V504"/>
  <c r="W504" s="1"/>
  <c r="X504"/>
  <c r="Y504"/>
  <c r="I505"/>
  <c r="J505"/>
  <c r="K505"/>
  <c r="L505"/>
  <c r="O505" s="1"/>
  <c r="M505"/>
  <c r="N505"/>
  <c r="R505"/>
  <c r="U505"/>
  <c r="V505"/>
  <c r="W505"/>
  <c r="X505"/>
  <c r="Y505"/>
  <c r="I506"/>
  <c r="J506"/>
  <c r="K506"/>
  <c r="L506"/>
  <c r="M506"/>
  <c r="N506"/>
  <c r="O506"/>
  <c r="R506"/>
  <c r="U506"/>
  <c r="V506"/>
  <c r="W506"/>
  <c r="X506"/>
  <c r="Y506"/>
  <c r="I507"/>
  <c r="J507"/>
  <c r="K507"/>
  <c r="L507"/>
  <c r="M507"/>
  <c r="N507"/>
  <c r="R507"/>
  <c r="U507"/>
  <c r="V507"/>
  <c r="W507" s="1"/>
  <c r="X507"/>
  <c r="Y507"/>
  <c r="I508"/>
  <c r="J508"/>
  <c r="K508"/>
  <c r="L508"/>
  <c r="M508"/>
  <c r="N508"/>
  <c r="R508"/>
  <c r="U508"/>
  <c r="V508"/>
  <c r="W508" s="1"/>
  <c r="X508"/>
  <c r="Y508"/>
  <c r="I509"/>
  <c r="J509"/>
  <c r="K509"/>
  <c r="L509"/>
  <c r="O509" s="1"/>
  <c r="Q509" s="1"/>
  <c r="M509"/>
  <c r="N509"/>
  <c r="P509"/>
  <c r="R509"/>
  <c r="U509"/>
  <c r="V509"/>
  <c r="W509"/>
  <c r="X509"/>
  <c r="Y509"/>
  <c r="I510"/>
  <c r="J510"/>
  <c r="K510"/>
  <c r="L510"/>
  <c r="M510"/>
  <c r="N510"/>
  <c r="O510"/>
  <c r="R510"/>
  <c r="S510"/>
  <c r="U510"/>
  <c r="V510"/>
  <c r="W510"/>
  <c r="X510"/>
  <c r="Y510"/>
  <c r="I511"/>
  <c r="O511" s="1"/>
  <c r="J511"/>
  <c r="K511"/>
  <c r="L511"/>
  <c r="M511"/>
  <c r="N511"/>
  <c r="R511"/>
  <c r="S514" s="1"/>
  <c r="U511"/>
  <c r="V511"/>
  <c r="W511" s="1"/>
  <c r="X511"/>
  <c r="Y511"/>
  <c r="I512"/>
  <c r="J512"/>
  <c r="K512"/>
  <c r="L512"/>
  <c r="M512"/>
  <c r="N512"/>
  <c r="R512"/>
  <c r="U512"/>
  <c r="V512"/>
  <c r="W512" s="1"/>
  <c r="X512"/>
  <c r="Y512"/>
  <c r="I513"/>
  <c r="J513"/>
  <c r="K513"/>
  <c r="L513"/>
  <c r="O513" s="1"/>
  <c r="Q513" s="1"/>
  <c r="M513"/>
  <c r="N513"/>
  <c r="R513"/>
  <c r="U513"/>
  <c r="V513"/>
  <c r="W513"/>
  <c r="X513"/>
  <c r="Y513"/>
  <c r="I514"/>
  <c r="J514"/>
  <c r="K514"/>
  <c r="L514"/>
  <c r="M514"/>
  <c r="N514"/>
  <c r="O514"/>
  <c r="R514"/>
  <c r="S520" s="1"/>
  <c r="T520" s="1"/>
  <c r="U514"/>
  <c r="V514"/>
  <c r="W514"/>
  <c r="X514"/>
  <c r="Y514"/>
  <c r="I515"/>
  <c r="J515"/>
  <c r="K515"/>
  <c r="L515"/>
  <c r="M515"/>
  <c r="N515"/>
  <c r="R515"/>
  <c r="U515"/>
  <c r="V515"/>
  <c r="W515" s="1"/>
  <c r="X515"/>
  <c r="Y515"/>
  <c r="I516"/>
  <c r="J516"/>
  <c r="K516"/>
  <c r="L516"/>
  <c r="M516"/>
  <c r="N516"/>
  <c r="R516"/>
  <c r="U516"/>
  <c r="V516"/>
  <c r="W516" s="1"/>
  <c r="X516"/>
  <c r="Y516"/>
  <c r="I517"/>
  <c r="J517"/>
  <c r="K517"/>
  <c r="L517"/>
  <c r="O517" s="1"/>
  <c r="Q517" s="1"/>
  <c r="M517"/>
  <c r="N517"/>
  <c r="P517"/>
  <c r="R517"/>
  <c r="U517"/>
  <c r="V517"/>
  <c r="W517"/>
  <c r="X517"/>
  <c r="Y517"/>
  <c r="I518"/>
  <c r="J518"/>
  <c r="K518"/>
  <c r="L518"/>
  <c r="M518"/>
  <c r="N518"/>
  <c r="O518"/>
  <c r="R518"/>
  <c r="S518"/>
  <c r="U518"/>
  <c r="V518"/>
  <c r="W518"/>
  <c r="X518"/>
  <c r="Y518"/>
  <c r="I519"/>
  <c r="O519" s="1"/>
  <c r="J519"/>
  <c r="K519"/>
  <c r="L519"/>
  <c r="M519"/>
  <c r="N519"/>
  <c r="R519"/>
  <c r="U519"/>
  <c r="V519"/>
  <c r="W519" s="1"/>
  <c r="X519"/>
  <c r="Y519"/>
  <c r="I520"/>
  <c r="J520"/>
  <c r="K520"/>
  <c r="L520"/>
  <c r="M520"/>
  <c r="N520"/>
  <c r="R520"/>
  <c r="U520"/>
  <c r="V520"/>
  <c r="W520" s="1"/>
  <c r="X520"/>
  <c r="Y520"/>
  <c r="I521"/>
  <c r="J521"/>
  <c r="K521"/>
  <c r="L521"/>
  <c r="O521" s="1"/>
  <c r="M521"/>
  <c r="N521"/>
  <c r="R521"/>
  <c r="S521"/>
  <c r="T521" s="1"/>
  <c r="U521"/>
  <c r="V521"/>
  <c r="W521"/>
  <c r="X521"/>
  <c r="Y521"/>
  <c r="I522"/>
  <c r="J522"/>
  <c r="K522"/>
  <c r="L522"/>
  <c r="M522"/>
  <c r="N522"/>
  <c r="R522"/>
  <c r="U522"/>
  <c r="V522"/>
  <c r="W522"/>
  <c r="X522"/>
  <c r="Y522"/>
  <c r="I523"/>
  <c r="J523"/>
  <c r="K523"/>
  <c r="L523"/>
  <c r="M523"/>
  <c r="N523"/>
  <c r="R523"/>
  <c r="U523"/>
  <c r="V523"/>
  <c r="W523" s="1"/>
  <c r="X523"/>
  <c r="Y523"/>
  <c r="I524"/>
  <c r="J524"/>
  <c r="K524"/>
  <c r="L524"/>
  <c r="M524"/>
  <c r="N524"/>
  <c r="R524"/>
  <c r="U524"/>
  <c r="V524"/>
  <c r="W524" s="1"/>
  <c r="X524"/>
  <c r="Y524"/>
  <c r="I525"/>
  <c r="J525"/>
  <c r="K525"/>
  <c r="L525"/>
  <c r="O525" s="1"/>
  <c r="M525"/>
  <c r="N525"/>
  <c r="R525"/>
  <c r="S525"/>
  <c r="T525" s="1"/>
  <c r="U525"/>
  <c r="V525"/>
  <c r="W525"/>
  <c r="X525"/>
  <c r="Y525"/>
  <c r="I526"/>
  <c r="J526"/>
  <c r="O526" s="1"/>
  <c r="K526"/>
  <c r="L526"/>
  <c r="M526"/>
  <c r="N526"/>
  <c r="R526"/>
  <c r="U526"/>
  <c r="V526"/>
  <c r="W526"/>
  <c r="X526"/>
  <c r="Y526"/>
  <c r="I527"/>
  <c r="J527"/>
  <c r="K527"/>
  <c r="L527"/>
  <c r="M527"/>
  <c r="N527"/>
  <c r="R527"/>
  <c r="U527"/>
  <c r="V527"/>
  <c r="W527" s="1"/>
  <c r="X527"/>
  <c r="Y527"/>
  <c r="I528"/>
  <c r="J528"/>
  <c r="K528"/>
  <c r="L528"/>
  <c r="M528"/>
  <c r="N528"/>
  <c r="R528"/>
  <c r="U528"/>
  <c r="V528"/>
  <c r="W528" s="1"/>
  <c r="X528"/>
  <c r="Y528"/>
  <c r="I529"/>
  <c r="J529"/>
  <c r="K529"/>
  <c r="L529"/>
  <c r="M529"/>
  <c r="N529"/>
  <c r="O529"/>
  <c r="Q529" s="1"/>
  <c r="R529"/>
  <c r="S529"/>
  <c r="T529" s="1"/>
  <c r="U529"/>
  <c r="V529"/>
  <c r="W529"/>
  <c r="X529"/>
  <c r="Y529"/>
  <c r="I530"/>
  <c r="J530"/>
  <c r="K530"/>
  <c r="L530"/>
  <c r="M530"/>
  <c r="N530"/>
  <c r="R530"/>
  <c r="U530"/>
  <c r="V530"/>
  <c r="W530" s="1"/>
  <c r="X530"/>
  <c r="Y530"/>
  <c r="I531"/>
  <c r="J531"/>
  <c r="K531"/>
  <c r="L531"/>
  <c r="M531"/>
  <c r="N531"/>
  <c r="R531"/>
  <c r="U531"/>
  <c r="V531"/>
  <c r="W531" s="1"/>
  <c r="X531"/>
  <c r="Y531"/>
  <c r="I532"/>
  <c r="J532"/>
  <c r="K532"/>
  <c r="L532"/>
  <c r="M532"/>
  <c r="N532"/>
  <c r="R532"/>
  <c r="U532"/>
  <c r="V532"/>
  <c r="W532" s="1"/>
  <c r="X532"/>
  <c r="Y532"/>
  <c r="I533"/>
  <c r="J533"/>
  <c r="K533"/>
  <c r="L533"/>
  <c r="M533"/>
  <c r="N533"/>
  <c r="O533"/>
  <c r="Q533" s="1"/>
  <c r="R533"/>
  <c r="U533"/>
  <c r="V533"/>
  <c r="W533"/>
  <c r="X533"/>
  <c r="Y533"/>
  <c r="I534"/>
  <c r="J534"/>
  <c r="K534"/>
  <c r="L534"/>
  <c r="M534"/>
  <c r="N534"/>
  <c r="R534"/>
  <c r="U534"/>
  <c r="V534"/>
  <c r="W534" s="1"/>
  <c r="X534"/>
  <c r="Y534"/>
  <c r="I535"/>
  <c r="J535"/>
  <c r="K535"/>
  <c r="L535"/>
  <c r="M535"/>
  <c r="N535"/>
  <c r="R535"/>
  <c r="U535"/>
  <c r="V535"/>
  <c r="W535" s="1"/>
  <c r="X535"/>
  <c r="Y535"/>
  <c r="I536"/>
  <c r="J536"/>
  <c r="K536"/>
  <c r="L536"/>
  <c r="M536"/>
  <c r="N536"/>
  <c r="R536"/>
  <c r="U536"/>
  <c r="V536"/>
  <c r="W536" s="1"/>
  <c r="X536"/>
  <c r="Y536"/>
  <c r="I537"/>
  <c r="J537"/>
  <c r="K537"/>
  <c r="L537"/>
  <c r="M537"/>
  <c r="N537"/>
  <c r="O537"/>
  <c r="Q537" s="1"/>
  <c r="R537"/>
  <c r="U537"/>
  <c r="V537"/>
  <c r="W537"/>
  <c r="X537"/>
  <c r="Y537"/>
  <c r="I538"/>
  <c r="J538"/>
  <c r="K538"/>
  <c r="L538"/>
  <c r="M538"/>
  <c r="N538"/>
  <c r="R538"/>
  <c r="U538"/>
  <c r="V538"/>
  <c r="W538" s="1"/>
  <c r="X538"/>
  <c r="Y538"/>
  <c r="I539"/>
  <c r="J539"/>
  <c r="K539"/>
  <c r="L539"/>
  <c r="M539"/>
  <c r="N539"/>
  <c r="R539"/>
  <c r="U539"/>
  <c r="V539"/>
  <c r="W539" s="1"/>
  <c r="X539"/>
  <c r="Y539"/>
  <c r="I540"/>
  <c r="J540"/>
  <c r="K540"/>
  <c r="L540"/>
  <c r="M540"/>
  <c r="N540"/>
  <c r="R540"/>
  <c r="U540"/>
  <c r="V540"/>
  <c r="W540" s="1"/>
  <c r="X540"/>
  <c r="Y540"/>
  <c r="I541"/>
  <c r="J541"/>
  <c r="K541"/>
  <c r="L541"/>
  <c r="M541"/>
  <c r="N541"/>
  <c r="O541"/>
  <c r="Q541" s="1"/>
  <c r="R541"/>
  <c r="U541"/>
  <c r="V541"/>
  <c r="W541"/>
  <c r="X541"/>
  <c r="Y541"/>
  <c r="I542"/>
  <c r="J542"/>
  <c r="K542"/>
  <c r="L542"/>
  <c r="M542"/>
  <c r="N542"/>
  <c r="R542"/>
  <c r="U542"/>
  <c r="V542"/>
  <c r="W542" s="1"/>
  <c r="X542"/>
  <c r="Y542"/>
  <c r="I543"/>
  <c r="J543"/>
  <c r="K543"/>
  <c r="L543"/>
  <c r="M543"/>
  <c r="N543"/>
  <c r="R543"/>
  <c r="U543"/>
  <c r="V543"/>
  <c r="W543" s="1"/>
  <c r="X543"/>
  <c r="Y543"/>
  <c r="I544"/>
  <c r="J544"/>
  <c r="K544"/>
  <c r="L544"/>
  <c r="M544"/>
  <c r="N544"/>
  <c r="R544"/>
  <c r="U544"/>
  <c r="V544"/>
  <c r="W544" s="1"/>
  <c r="X544"/>
  <c r="Y544"/>
  <c r="I545"/>
  <c r="J545"/>
  <c r="K545"/>
  <c r="L545"/>
  <c r="M545"/>
  <c r="N545"/>
  <c r="O545"/>
  <c r="Q545" s="1"/>
  <c r="R545"/>
  <c r="U545"/>
  <c r="V545"/>
  <c r="W545"/>
  <c r="X545"/>
  <c r="Y545"/>
  <c r="I546"/>
  <c r="J546"/>
  <c r="K546"/>
  <c r="L546"/>
  <c r="M546"/>
  <c r="N546"/>
  <c r="R546"/>
  <c r="U546"/>
  <c r="V546"/>
  <c r="W546" s="1"/>
  <c r="X546"/>
  <c r="Y546"/>
  <c r="I547"/>
  <c r="J547"/>
  <c r="K547"/>
  <c r="L547"/>
  <c r="M547"/>
  <c r="N547"/>
  <c r="R547"/>
  <c r="U547"/>
  <c r="V547"/>
  <c r="W547" s="1"/>
  <c r="X547"/>
  <c r="Y547"/>
  <c r="I548"/>
  <c r="J548"/>
  <c r="K548"/>
  <c r="L548"/>
  <c r="M548"/>
  <c r="N548"/>
  <c r="R548"/>
  <c r="U548"/>
  <c r="V548"/>
  <c r="W548" s="1"/>
  <c r="X548"/>
  <c r="Y548"/>
  <c r="I549"/>
  <c r="J549"/>
  <c r="K549"/>
  <c r="L549"/>
  <c r="M549"/>
  <c r="N549"/>
  <c r="O549" s="1"/>
  <c r="Q549" s="1"/>
  <c r="R549"/>
  <c r="U549"/>
  <c r="V549"/>
  <c r="W549"/>
  <c r="X549"/>
  <c r="Y549"/>
  <c r="I550"/>
  <c r="J550"/>
  <c r="K550"/>
  <c r="L550"/>
  <c r="M550"/>
  <c r="N550"/>
  <c r="R550"/>
  <c r="U550"/>
  <c r="V550"/>
  <c r="W550" s="1"/>
  <c r="X550"/>
  <c r="Y550"/>
  <c r="I551"/>
  <c r="J551"/>
  <c r="K551"/>
  <c r="L551"/>
  <c r="M551"/>
  <c r="N551"/>
  <c r="R551"/>
  <c r="U551"/>
  <c r="V551"/>
  <c r="W551" s="1"/>
  <c r="X551"/>
  <c r="Y551"/>
  <c r="I552"/>
  <c r="J552"/>
  <c r="K552"/>
  <c r="L552"/>
  <c r="M552"/>
  <c r="N552"/>
  <c r="R552"/>
  <c r="U552"/>
  <c r="V552"/>
  <c r="W552" s="1"/>
  <c r="X552"/>
  <c r="Y552"/>
  <c r="I553"/>
  <c r="J553"/>
  <c r="K553"/>
  <c r="L553"/>
  <c r="M553"/>
  <c r="N553"/>
  <c r="O553"/>
  <c r="Q553" s="1"/>
  <c r="R553"/>
  <c r="U553"/>
  <c r="V553"/>
  <c r="W553"/>
  <c r="X553"/>
  <c r="Y553"/>
  <c r="I554"/>
  <c r="J554"/>
  <c r="K554"/>
  <c r="L554"/>
  <c r="M554"/>
  <c r="N554"/>
  <c r="R554"/>
  <c r="S554"/>
  <c r="U554"/>
  <c r="V554"/>
  <c r="W554" s="1"/>
  <c r="X554"/>
  <c r="Y554"/>
  <c r="I555"/>
  <c r="J555"/>
  <c r="K555"/>
  <c r="L555"/>
  <c r="M555"/>
  <c r="N555"/>
  <c r="R555"/>
  <c r="S555"/>
  <c r="U555"/>
  <c r="V555"/>
  <c r="W555" s="1"/>
  <c r="X555"/>
  <c r="Y555"/>
  <c r="I556"/>
  <c r="J556"/>
  <c r="K556"/>
  <c r="L556"/>
  <c r="M556"/>
  <c r="N556"/>
  <c r="R556"/>
  <c r="U556"/>
  <c r="V556"/>
  <c r="W556" s="1"/>
  <c r="X556"/>
  <c r="Y556"/>
  <c r="I557"/>
  <c r="J557"/>
  <c r="K557"/>
  <c r="L557"/>
  <c r="M557"/>
  <c r="N557"/>
  <c r="O557"/>
  <c r="Q557" s="1"/>
  <c r="R557"/>
  <c r="S558" s="1"/>
  <c r="U557"/>
  <c r="V557"/>
  <c r="W557"/>
  <c r="X557"/>
  <c r="Y557"/>
  <c r="I558"/>
  <c r="J558"/>
  <c r="O558" s="1"/>
  <c r="K558"/>
  <c r="L558"/>
  <c r="M558"/>
  <c r="N558"/>
  <c r="R558"/>
  <c r="U558"/>
  <c r="V558"/>
  <c r="W558" s="1"/>
  <c r="X558"/>
  <c r="Y558"/>
  <c r="I559"/>
  <c r="J559"/>
  <c r="K559"/>
  <c r="L559"/>
  <c r="M559"/>
  <c r="N559"/>
  <c r="R559"/>
  <c r="U559"/>
  <c r="V559"/>
  <c r="W559" s="1"/>
  <c r="X559"/>
  <c r="Y559"/>
  <c r="I560"/>
  <c r="J560"/>
  <c r="K560"/>
  <c r="L560"/>
  <c r="M560"/>
  <c r="N560"/>
  <c r="R560"/>
  <c r="U560"/>
  <c r="V560"/>
  <c r="W560" s="1"/>
  <c r="X560"/>
  <c r="Y560"/>
  <c r="I561"/>
  <c r="J561"/>
  <c r="K561"/>
  <c r="L561"/>
  <c r="M561"/>
  <c r="N561"/>
  <c r="O561"/>
  <c r="Q561" s="1"/>
  <c r="R561"/>
  <c r="U561"/>
  <c r="V561"/>
  <c r="W561"/>
  <c r="X561"/>
  <c r="Y561"/>
  <c r="I562"/>
  <c r="J562"/>
  <c r="O562" s="1"/>
  <c r="K562"/>
  <c r="L562"/>
  <c r="M562"/>
  <c r="N562"/>
  <c r="R562"/>
  <c r="S562"/>
  <c r="U562"/>
  <c r="V562"/>
  <c r="W562" s="1"/>
  <c r="X562"/>
  <c r="Y562"/>
  <c r="I563"/>
  <c r="J563"/>
  <c r="K563"/>
  <c r="L563"/>
  <c r="M563"/>
  <c r="N563"/>
  <c r="R563"/>
  <c r="T563" s="1"/>
  <c r="S563"/>
  <c r="U563"/>
  <c r="V563"/>
  <c r="W563" s="1"/>
  <c r="X563"/>
  <c r="Y563"/>
  <c r="I564"/>
  <c r="J564"/>
  <c r="K564"/>
  <c r="L564"/>
  <c r="M564"/>
  <c r="N564"/>
  <c r="R564"/>
  <c r="U564"/>
  <c r="V564"/>
  <c r="W564" s="1"/>
  <c r="X564"/>
  <c r="Y564"/>
  <c r="I565"/>
  <c r="J565"/>
  <c r="K565"/>
  <c r="L565"/>
  <c r="O565" s="1"/>
  <c r="Q565" s="1"/>
  <c r="M565"/>
  <c r="N565"/>
  <c r="P565"/>
  <c r="R565"/>
  <c r="U565"/>
  <c r="V565"/>
  <c r="W565"/>
  <c r="X565"/>
  <c r="Y565"/>
  <c r="I566"/>
  <c r="J566"/>
  <c r="O566" s="1"/>
  <c r="K566"/>
  <c r="L566"/>
  <c r="M566"/>
  <c r="N566"/>
  <c r="R566"/>
  <c r="S566"/>
  <c r="U566"/>
  <c r="V566"/>
  <c r="W566"/>
  <c r="X566"/>
  <c r="Y566"/>
  <c r="I567"/>
  <c r="J567"/>
  <c r="K567"/>
  <c r="L567"/>
  <c r="M567"/>
  <c r="N567"/>
  <c r="R567"/>
  <c r="U567"/>
  <c r="V567"/>
  <c r="W567" s="1"/>
  <c r="X567"/>
  <c r="Y567"/>
  <c r="I568"/>
  <c r="J568"/>
  <c r="K568"/>
  <c r="L568"/>
  <c r="M568"/>
  <c r="N568"/>
  <c r="R568"/>
  <c r="U568"/>
  <c r="V568"/>
  <c r="W568" s="1"/>
  <c r="X568"/>
  <c r="Y568"/>
  <c r="I569"/>
  <c r="O569" s="1"/>
  <c r="Q569" s="1"/>
  <c r="J569"/>
  <c r="K569"/>
  <c r="L569"/>
  <c r="M569"/>
  <c r="N569"/>
  <c r="R569"/>
  <c r="U569"/>
  <c r="V569"/>
  <c r="W569"/>
  <c r="X569"/>
  <c r="Y569"/>
  <c r="I570"/>
  <c r="J570"/>
  <c r="K570"/>
  <c r="O570" s="1"/>
  <c r="L570"/>
  <c r="M570"/>
  <c r="N570"/>
  <c r="R570"/>
  <c r="U570"/>
  <c r="V570"/>
  <c r="W570" s="1"/>
  <c r="X570"/>
  <c r="Y570"/>
  <c r="I571"/>
  <c r="J571"/>
  <c r="K571"/>
  <c r="L571"/>
  <c r="M571"/>
  <c r="N571"/>
  <c r="O571"/>
  <c r="R571"/>
  <c r="U571"/>
  <c r="V571"/>
  <c r="W571" s="1"/>
  <c r="X571"/>
  <c r="Y571"/>
  <c r="I572"/>
  <c r="J572"/>
  <c r="K572"/>
  <c r="L572"/>
  <c r="M572"/>
  <c r="N572"/>
  <c r="R572"/>
  <c r="U572"/>
  <c r="V572"/>
  <c r="W572" s="1"/>
  <c r="X572"/>
  <c r="Y572"/>
  <c r="I573"/>
  <c r="J573"/>
  <c r="K573"/>
  <c r="L573"/>
  <c r="M573"/>
  <c r="N573"/>
  <c r="O573"/>
  <c r="P573" s="1"/>
  <c r="R573"/>
  <c r="S573"/>
  <c r="T573" s="1"/>
  <c r="U573"/>
  <c r="V573"/>
  <c r="W573"/>
  <c r="X573"/>
  <c r="Y573"/>
  <c r="I574"/>
  <c r="J574"/>
  <c r="O574" s="1"/>
  <c r="K574"/>
  <c r="L574"/>
  <c r="M574"/>
  <c r="N574"/>
  <c r="R574"/>
  <c r="S574"/>
  <c r="U574"/>
  <c r="V574"/>
  <c r="W574" s="1"/>
  <c r="X574"/>
  <c r="Y574"/>
  <c r="I575"/>
  <c r="J575"/>
  <c r="K575"/>
  <c r="L575"/>
  <c r="M575"/>
  <c r="N575"/>
  <c r="R575"/>
  <c r="U575"/>
  <c r="V575"/>
  <c r="W575"/>
  <c r="X575"/>
  <c r="Y575"/>
  <c r="I576"/>
  <c r="J576"/>
  <c r="K576"/>
  <c r="L576"/>
  <c r="M576"/>
  <c r="N576"/>
  <c r="R576"/>
  <c r="U576"/>
  <c r="V576"/>
  <c r="W576" s="1"/>
  <c r="X576"/>
  <c r="Y576"/>
  <c r="I577"/>
  <c r="J577"/>
  <c r="K577"/>
  <c r="L577"/>
  <c r="M577"/>
  <c r="N577"/>
  <c r="R577"/>
  <c r="U577"/>
  <c r="V577"/>
  <c r="W577" s="1"/>
  <c r="X577"/>
  <c r="Y577"/>
  <c r="I578"/>
  <c r="O578" s="1"/>
  <c r="Q578" s="1"/>
  <c r="J578"/>
  <c r="K578"/>
  <c r="L578"/>
  <c r="M578"/>
  <c r="N578"/>
  <c r="R578"/>
  <c r="U578"/>
  <c r="V578"/>
  <c r="W578" s="1"/>
  <c r="X578"/>
  <c r="Y578"/>
  <c r="I579"/>
  <c r="J579"/>
  <c r="K579"/>
  <c r="L579"/>
  <c r="M579"/>
  <c r="N579"/>
  <c r="O579"/>
  <c r="R579"/>
  <c r="S579"/>
  <c r="T579" s="1"/>
  <c r="U579"/>
  <c r="V579"/>
  <c r="W579"/>
  <c r="X579"/>
  <c r="Y579"/>
  <c r="I580"/>
  <c r="J580"/>
  <c r="O580" s="1"/>
  <c r="K580"/>
  <c r="L580"/>
  <c r="M580"/>
  <c r="N580"/>
  <c r="R580"/>
  <c r="S583" s="1"/>
  <c r="T583" s="1"/>
  <c r="U580"/>
  <c r="V580"/>
  <c r="W580" s="1"/>
  <c r="X580"/>
  <c r="Y580"/>
  <c r="I581"/>
  <c r="J581"/>
  <c r="K581"/>
  <c r="L581"/>
  <c r="M581"/>
  <c r="N581"/>
  <c r="R581"/>
  <c r="U581"/>
  <c r="V581"/>
  <c r="W581" s="1"/>
  <c r="X581"/>
  <c r="Y581"/>
  <c r="I582"/>
  <c r="J582"/>
  <c r="K582"/>
  <c r="L582"/>
  <c r="M582"/>
  <c r="N582"/>
  <c r="R582"/>
  <c r="U582"/>
  <c r="V582"/>
  <c r="W582" s="1"/>
  <c r="X582"/>
  <c r="Y582"/>
  <c r="I583"/>
  <c r="J583"/>
  <c r="K583"/>
  <c r="L583"/>
  <c r="M583"/>
  <c r="N583"/>
  <c r="O583"/>
  <c r="R583"/>
  <c r="U583"/>
  <c r="V583"/>
  <c r="W583"/>
  <c r="X583"/>
  <c r="Y583"/>
  <c r="I584"/>
  <c r="J584"/>
  <c r="K584"/>
  <c r="L584"/>
  <c r="M584"/>
  <c r="N584"/>
  <c r="R584"/>
  <c r="U584"/>
  <c r="V584"/>
  <c r="W584" s="1"/>
  <c r="X584"/>
  <c r="Y584"/>
  <c r="I585"/>
  <c r="J585"/>
  <c r="K585"/>
  <c r="L585"/>
  <c r="M585"/>
  <c r="N585"/>
  <c r="R585"/>
  <c r="U585"/>
  <c r="V585"/>
  <c r="W585" s="1"/>
  <c r="X585"/>
  <c r="Y585"/>
  <c r="I586"/>
  <c r="O586" s="1"/>
  <c r="Q586" s="1"/>
  <c r="J586"/>
  <c r="K586"/>
  <c r="L586"/>
  <c r="M586"/>
  <c r="N586"/>
  <c r="R586"/>
  <c r="U586"/>
  <c r="V586"/>
  <c r="W586" s="1"/>
  <c r="X586"/>
  <c r="Y586"/>
  <c r="I587"/>
  <c r="J587"/>
  <c r="K587"/>
  <c r="L587"/>
  <c r="M587"/>
  <c r="N587"/>
  <c r="O587"/>
  <c r="R587"/>
  <c r="S587"/>
  <c r="T587" s="1"/>
  <c r="U587"/>
  <c r="V587"/>
  <c r="W587"/>
  <c r="X587"/>
  <c r="Y587"/>
  <c r="I588"/>
  <c r="J588"/>
  <c r="O588" s="1"/>
  <c r="K588"/>
  <c r="L588"/>
  <c r="M588"/>
  <c r="N588"/>
  <c r="R588"/>
  <c r="S591" s="1"/>
  <c r="T591" s="1"/>
  <c r="U588"/>
  <c r="V588"/>
  <c r="W588" s="1"/>
  <c r="X588"/>
  <c r="Y588"/>
  <c r="I589"/>
  <c r="J589"/>
  <c r="K589"/>
  <c r="L589"/>
  <c r="M589"/>
  <c r="N589"/>
  <c r="R589"/>
  <c r="U589"/>
  <c r="V589"/>
  <c r="W589" s="1"/>
  <c r="X589"/>
  <c r="Y589"/>
  <c r="I590"/>
  <c r="J590"/>
  <c r="K590"/>
  <c r="L590"/>
  <c r="M590"/>
  <c r="N590"/>
  <c r="R590"/>
  <c r="U590"/>
  <c r="V590"/>
  <c r="W590" s="1"/>
  <c r="X590"/>
  <c r="Y590"/>
  <c r="I591"/>
  <c r="J591"/>
  <c r="K591"/>
  <c r="L591"/>
  <c r="M591"/>
  <c r="N591"/>
  <c r="O591"/>
  <c r="R591"/>
  <c r="U591"/>
  <c r="V591"/>
  <c r="W591"/>
  <c r="X591"/>
  <c r="Y591"/>
  <c r="I592"/>
  <c r="J592"/>
  <c r="K592"/>
  <c r="L592"/>
  <c r="M592"/>
  <c r="N592"/>
  <c r="R592"/>
  <c r="U592"/>
  <c r="V592"/>
  <c r="W592" s="1"/>
  <c r="X592"/>
  <c r="Y592"/>
  <c r="I593"/>
  <c r="J593"/>
  <c r="K593"/>
  <c r="L593"/>
  <c r="M593"/>
  <c r="N593"/>
  <c r="R593"/>
  <c r="U593"/>
  <c r="V593"/>
  <c r="W593" s="1"/>
  <c r="X593"/>
  <c r="Y593"/>
  <c r="I594"/>
  <c r="O594" s="1"/>
  <c r="Q594" s="1"/>
  <c r="J594"/>
  <c r="K594"/>
  <c r="L594"/>
  <c r="M594"/>
  <c r="N594"/>
  <c r="R594"/>
  <c r="U594"/>
  <c r="V594"/>
  <c r="W594" s="1"/>
  <c r="X594"/>
  <c r="Y594"/>
  <c r="I595"/>
  <c r="J595"/>
  <c r="K595"/>
  <c r="L595"/>
  <c r="M595"/>
  <c r="N595"/>
  <c r="O595"/>
  <c r="R595"/>
  <c r="S595"/>
  <c r="T595" s="1"/>
  <c r="U595"/>
  <c r="V595"/>
  <c r="W595"/>
  <c r="X595"/>
  <c r="Y595"/>
  <c r="I596"/>
  <c r="J596"/>
  <c r="K596"/>
  <c r="L596"/>
  <c r="M596"/>
  <c r="N596"/>
  <c r="R596"/>
  <c r="S599" s="1"/>
  <c r="T599" s="1"/>
  <c r="U596"/>
  <c r="V596"/>
  <c r="W596" s="1"/>
  <c r="X596"/>
  <c r="Y596"/>
  <c r="I597"/>
  <c r="J597"/>
  <c r="K597"/>
  <c r="L597"/>
  <c r="M597"/>
  <c r="N597"/>
  <c r="R597"/>
  <c r="U597"/>
  <c r="V597"/>
  <c r="W597" s="1"/>
  <c r="X597"/>
  <c r="Y597"/>
  <c r="I598"/>
  <c r="J598"/>
  <c r="K598"/>
  <c r="L598"/>
  <c r="M598"/>
  <c r="N598"/>
  <c r="R598"/>
  <c r="U598"/>
  <c r="V598"/>
  <c r="W598" s="1"/>
  <c r="X598"/>
  <c r="Y598"/>
  <c r="I599"/>
  <c r="J599"/>
  <c r="K599"/>
  <c r="L599"/>
  <c r="M599"/>
  <c r="N599"/>
  <c r="O599"/>
  <c r="R599"/>
  <c r="U599"/>
  <c r="V599"/>
  <c r="W599"/>
  <c r="X599"/>
  <c r="Y599"/>
  <c r="I600"/>
  <c r="J600"/>
  <c r="K600"/>
  <c r="L600"/>
  <c r="M600"/>
  <c r="N600"/>
  <c r="R600"/>
  <c r="U600"/>
  <c r="V600"/>
  <c r="W600" s="1"/>
  <c r="X600"/>
  <c r="Y600"/>
  <c r="I601"/>
  <c r="J601"/>
  <c r="K601"/>
  <c r="L601"/>
  <c r="M601"/>
  <c r="N601"/>
  <c r="R601"/>
  <c r="U601"/>
  <c r="V601"/>
  <c r="W601" s="1"/>
  <c r="X601"/>
  <c r="Y601"/>
  <c r="I602"/>
  <c r="O602" s="1"/>
  <c r="Q602" s="1"/>
  <c r="J602"/>
  <c r="K602"/>
  <c r="L602"/>
  <c r="M602"/>
  <c r="N602"/>
  <c r="R602"/>
  <c r="U602"/>
  <c r="V602"/>
  <c r="W602" s="1"/>
  <c r="X602"/>
  <c r="Y602"/>
  <c r="I603"/>
  <c r="J603"/>
  <c r="K603"/>
  <c r="L603"/>
  <c r="M603"/>
  <c r="N603"/>
  <c r="O603"/>
  <c r="R603"/>
  <c r="S603"/>
  <c r="T603" s="1"/>
  <c r="U603"/>
  <c r="V603"/>
  <c r="W603"/>
  <c r="X603"/>
  <c r="Y603"/>
  <c r="I604"/>
  <c r="J604"/>
  <c r="K604"/>
  <c r="L604"/>
  <c r="M604"/>
  <c r="N604"/>
  <c r="R604"/>
  <c r="S607" s="1"/>
  <c r="T607" s="1"/>
  <c r="U604"/>
  <c r="V604"/>
  <c r="W604" s="1"/>
  <c r="X604"/>
  <c r="Y604"/>
  <c r="I605"/>
  <c r="J605"/>
  <c r="K605"/>
  <c r="L605"/>
  <c r="M605"/>
  <c r="N605"/>
  <c r="R605"/>
  <c r="U605"/>
  <c r="V605"/>
  <c r="W605" s="1"/>
  <c r="X605"/>
  <c r="Y605"/>
  <c r="I606"/>
  <c r="J606"/>
  <c r="K606"/>
  <c r="L606"/>
  <c r="M606"/>
  <c r="N606"/>
  <c r="R606"/>
  <c r="U606"/>
  <c r="V606"/>
  <c r="W606" s="1"/>
  <c r="X606"/>
  <c r="Y606"/>
  <c r="I607"/>
  <c r="J607"/>
  <c r="K607"/>
  <c r="L607"/>
  <c r="M607"/>
  <c r="N607"/>
  <c r="O607"/>
  <c r="R607"/>
  <c r="U607"/>
  <c r="V607"/>
  <c r="W607"/>
  <c r="X607"/>
  <c r="Y607"/>
  <c r="I608"/>
  <c r="J608"/>
  <c r="K608"/>
  <c r="L608"/>
  <c r="M608"/>
  <c r="N608"/>
  <c r="R608"/>
  <c r="U608"/>
  <c r="V608"/>
  <c r="W608" s="1"/>
  <c r="X608"/>
  <c r="Y608"/>
  <c r="I609"/>
  <c r="J609"/>
  <c r="K609"/>
  <c r="L609"/>
  <c r="M609"/>
  <c r="N609"/>
  <c r="R609"/>
  <c r="U609"/>
  <c r="V609"/>
  <c r="W609" s="1"/>
  <c r="X609"/>
  <c r="Y609"/>
  <c r="I610"/>
  <c r="O610" s="1"/>
  <c r="Q610" s="1"/>
  <c r="J610"/>
  <c r="K610"/>
  <c r="L610"/>
  <c r="M610"/>
  <c r="N610"/>
  <c r="R610"/>
  <c r="U610"/>
  <c r="V610"/>
  <c r="W610" s="1"/>
  <c r="X610"/>
  <c r="Y610"/>
  <c r="I611"/>
  <c r="J611"/>
  <c r="K611"/>
  <c r="L611"/>
  <c r="M611"/>
  <c r="N611"/>
  <c r="O611"/>
  <c r="R611"/>
  <c r="S611"/>
  <c r="T611" s="1"/>
  <c r="U611"/>
  <c r="V611"/>
  <c r="W611"/>
  <c r="X611"/>
  <c r="Y611"/>
  <c r="I612"/>
  <c r="J612"/>
  <c r="K612"/>
  <c r="L612"/>
  <c r="M612"/>
  <c r="N612"/>
  <c r="R612"/>
  <c r="S615" s="1"/>
  <c r="U612"/>
  <c r="V612"/>
  <c r="W612" s="1"/>
  <c r="X612"/>
  <c r="Y612"/>
  <c r="I613"/>
  <c r="J613"/>
  <c r="K613"/>
  <c r="L613"/>
  <c r="M613"/>
  <c r="N613"/>
  <c r="R613"/>
  <c r="U613"/>
  <c r="V613"/>
  <c r="W613" s="1"/>
  <c r="X613"/>
  <c r="Y613"/>
  <c r="I614"/>
  <c r="J614"/>
  <c r="K614"/>
  <c r="L614"/>
  <c r="M614"/>
  <c r="N614"/>
  <c r="R614"/>
  <c r="U614"/>
  <c r="V614"/>
  <c r="W614" s="1"/>
  <c r="X614"/>
  <c r="Y614"/>
  <c r="J615"/>
  <c r="K615"/>
  <c r="L615"/>
  <c r="M615"/>
  <c r="N615"/>
  <c r="R615"/>
  <c r="S619" s="1"/>
  <c r="T619" s="1"/>
  <c r="U615"/>
  <c r="V615"/>
  <c r="W615"/>
  <c r="X615"/>
  <c r="Y615"/>
  <c r="I616"/>
  <c r="J616"/>
  <c r="K616"/>
  <c r="L616"/>
  <c r="M616"/>
  <c r="N616"/>
  <c r="R616"/>
  <c r="U616"/>
  <c r="V616"/>
  <c r="W616" s="1"/>
  <c r="X616"/>
  <c r="Y616"/>
  <c r="I617"/>
  <c r="O617" s="1"/>
  <c r="P617" s="1"/>
  <c r="J617"/>
  <c r="K617"/>
  <c r="L617"/>
  <c r="M617"/>
  <c r="N617"/>
  <c r="R617"/>
  <c r="U617"/>
  <c r="V617"/>
  <c r="W617" s="1"/>
  <c r="X617"/>
  <c r="Y617"/>
  <c r="I618"/>
  <c r="O618" s="1"/>
  <c r="Q618" s="1"/>
  <c r="J618"/>
  <c r="K618"/>
  <c r="L618"/>
  <c r="M618"/>
  <c r="N618"/>
  <c r="R618"/>
  <c r="U618"/>
  <c r="V618"/>
  <c r="W618" s="1"/>
  <c r="X618"/>
  <c r="Y618"/>
  <c r="I619"/>
  <c r="J619"/>
  <c r="K619"/>
  <c r="L619"/>
  <c r="M619"/>
  <c r="N619"/>
  <c r="O619"/>
  <c r="R619"/>
  <c r="U619"/>
  <c r="V619"/>
  <c r="W619" s="1"/>
  <c r="X619"/>
  <c r="Y619"/>
  <c r="I620"/>
  <c r="J620"/>
  <c r="K620"/>
  <c r="L620"/>
  <c r="M620"/>
  <c r="N620"/>
  <c r="R620"/>
  <c r="U620"/>
  <c r="V620"/>
  <c r="W620" s="1"/>
  <c r="X620"/>
  <c r="Y620"/>
  <c r="I621"/>
  <c r="J621"/>
  <c r="K621"/>
  <c r="L621"/>
  <c r="M621"/>
  <c r="N621"/>
  <c r="R621"/>
  <c r="U621"/>
  <c r="V621"/>
  <c r="W621" s="1"/>
  <c r="X621"/>
  <c r="Y621"/>
  <c r="I622"/>
  <c r="O622" s="1"/>
  <c r="Q622" s="1"/>
  <c r="J622"/>
  <c r="K622"/>
  <c r="L622"/>
  <c r="M622"/>
  <c r="N622"/>
  <c r="R622"/>
  <c r="U622"/>
  <c r="V622"/>
  <c r="W622" s="1"/>
  <c r="X622"/>
  <c r="Y622"/>
  <c r="I623"/>
  <c r="J623"/>
  <c r="K623"/>
  <c r="L623"/>
  <c r="M623"/>
  <c r="N623"/>
  <c r="O623"/>
  <c r="R623"/>
  <c r="S623"/>
  <c r="T623" s="1"/>
  <c r="U623"/>
  <c r="V623"/>
  <c r="W623"/>
  <c r="X623"/>
  <c r="Y623"/>
  <c r="I624"/>
  <c r="J624"/>
  <c r="K624"/>
  <c r="L624"/>
  <c r="M624"/>
  <c r="N624"/>
  <c r="R624"/>
  <c r="S627" s="1"/>
  <c r="T627" s="1"/>
  <c r="U624"/>
  <c r="V624"/>
  <c r="W624" s="1"/>
  <c r="X624"/>
  <c r="Y624"/>
  <c r="I625"/>
  <c r="J625"/>
  <c r="K625"/>
  <c r="L625"/>
  <c r="M625"/>
  <c r="N625"/>
  <c r="R625"/>
  <c r="U625"/>
  <c r="V625"/>
  <c r="W625" s="1"/>
  <c r="X625"/>
  <c r="Y625"/>
  <c r="I626"/>
  <c r="J626"/>
  <c r="K626"/>
  <c r="L626"/>
  <c r="M626"/>
  <c r="N626"/>
  <c r="R626"/>
  <c r="U626"/>
  <c r="V626"/>
  <c r="W626" s="1"/>
  <c r="X626"/>
  <c r="Y626"/>
  <c r="I627"/>
  <c r="J627"/>
  <c r="K627"/>
  <c r="L627"/>
  <c r="M627"/>
  <c r="N627"/>
  <c r="O627"/>
  <c r="R627"/>
  <c r="U627"/>
  <c r="V627"/>
  <c r="W627"/>
  <c r="X627"/>
  <c r="Y627"/>
  <c r="I628"/>
  <c r="J628"/>
  <c r="K628"/>
  <c r="L628"/>
  <c r="M628"/>
  <c r="N628"/>
  <c r="R628"/>
  <c r="U628"/>
  <c r="V628"/>
  <c r="W628" s="1"/>
  <c r="X628"/>
  <c r="Y628"/>
  <c r="I629"/>
  <c r="J629"/>
  <c r="K629"/>
  <c r="L629"/>
  <c r="M629"/>
  <c r="N629"/>
  <c r="R629"/>
  <c r="U629"/>
  <c r="V629"/>
  <c r="W629" s="1"/>
  <c r="X629"/>
  <c r="Y629"/>
  <c r="I630"/>
  <c r="O630" s="1"/>
  <c r="Q630" s="1"/>
  <c r="J630"/>
  <c r="K630"/>
  <c r="L630"/>
  <c r="M630"/>
  <c r="N630"/>
  <c r="R630"/>
  <c r="U630"/>
  <c r="V630"/>
  <c r="W630" s="1"/>
  <c r="X630"/>
  <c r="Y630"/>
  <c r="I631"/>
  <c r="J631"/>
  <c r="K631"/>
  <c r="L631"/>
  <c r="M631"/>
  <c r="N631"/>
  <c r="O631"/>
  <c r="R631"/>
  <c r="S631"/>
  <c r="T631" s="1"/>
  <c r="U631"/>
  <c r="V631"/>
  <c r="W631"/>
  <c r="X631"/>
  <c r="Y631"/>
  <c r="I632"/>
  <c r="J632"/>
  <c r="K632"/>
  <c r="L632"/>
  <c r="M632"/>
  <c r="N632"/>
  <c r="R632"/>
  <c r="S635" s="1"/>
  <c r="T635" s="1"/>
  <c r="U632"/>
  <c r="V632"/>
  <c r="W632" s="1"/>
  <c r="X632"/>
  <c r="Y632"/>
  <c r="I633"/>
  <c r="J633"/>
  <c r="K633"/>
  <c r="L633"/>
  <c r="M633"/>
  <c r="N633"/>
  <c r="R633"/>
  <c r="U633"/>
  <c r="V633"/>
  <c r="W633" s="1"/>
  <c r="X633"/>
  <c r="Y633"/>
  <c r="I634"/>
  <c r="J634"/>
  <c r="K634"/>
  <c r="L634"/>
  <c r="M634"/>
  <c r="N634"/>
  <c r="R634"/>
  <c r="U634"/>
  <c r="V634"/>
  <c r="W634" s="1"/>
  <c r="X634"/>
  <c r="Y634"/>
  <c r="I635"/>
  <c r="J635"/>
  <c r="K635"/>
  <c r="L635"/>
  <c r="M635"/>
  <c r="N635"/>
  <c r="O635"/>
  <c r="R635"/>
  <c r="U635"/>
  <c r="V635"/>
  <c r="W635"/>
  <c r="X635"/>
  <c r="Y635"/>
  <c r="I636"/>
  <c r="J636"/>
  <c r="K636"/>
  <c r="L636"/>
  <c r="M636"/>
  <c r="N636"/>
  <c r="R636"/>
  <c r="U636"/>
  <c r="V636"/>
  <c r="W636" s="1"/>
  <c r="X636"/>
  <c r="Y636"/>
  <c r="I637"/>
  <c r="O637" s="1"/>
  <c r="P637" s="1"/>
  <c r="J637"/>
  <c r="K637"/>
  <c r="L637"/>
  <c r="M637"/>
  <c r="N637"/>
  <c r="R637"/>
  <c r="U637"/>
  <c r="V637"/>
  <c r="W637" s="1"/>
  <c r="X637"/>
  <c r="Y637"/>
  <c r="I638"/>
  <c r="O638" s="1"/>
  <c r="Q638" s="1"/>
  <c r="J638"/>
  <c r="K638"/>
  <c r="L638"/>
  <c r="M638"/>
  <c r="N638"/>
  <c r="R638"/>
  <c r="U638"/>
  <c r="V638"/>
  <c r="W638" s="1"/>
  <c r="X638"/>
  <c r="Y638"/>
  <c r="I639"/>
  <c r="J639"/>
  <c r="K639"/>
  <c r="L639"/>
  <c r="M639"/>
  <c r="N639"/>
  <c r="O639"/>
  <c r="R639"/>
  <c r="S639"/>
  <c r="T639" s="1"/>
  <c r="U639"/>
  <c r="V639"/>
  <c r="W639"/>
  <c r="X639"/>
  <c r="Y639"/>
  <c r="I640"/>
  <c r="J640"/>
  <c r="K640"/>
  <c r="L640"/>
  <c r="M640"/>
  <c r="N640"/>
  <c r="R640"/>
  <c r="S643" s="1"/>
  <c r="T643" s="1"/>
  <c r="U640"/>
  <c r="V640"/>
  <c r="W640" s="1"/>
  <c r="X640"/>
  <c r="Y640"/>
  <c r="I641"/>
  <c r="J641"/>
  <c r="K641"/>
  <c r="L641"/>
  <c r="M641"/>
  <c r="N641"/>
  <c r="R641"/>
  <c r="U641"/>
  <c r="V641"/>
  <c r="W641" s="1"/>
  <c r="X641"/>
  <c r="Y641"/>
  <c r="I642"/>
  <c r="J642"/>
  <c r="K642"/>
  <c r="L642"/>
  <c r="M642"/>
  <c r="N642"/>
  <c r="R642"/>
  <c r="U642"/>
  <c r="V642"/>
  <c r="W642" s="1"/>
  <c r="X642"/>
  <c r="Y642"/>
  <c r="I643"/>
  <c r="J643"/>
  <c r="K643"/>
  <c r="L643"/>
  <c r="M643"/>
  <c r="N643"/>
  <c r="O643"/>
  <c r="R643"/>
  <c r="U643"/>
  <c r="V643"/>
  <c r="W643"/>
  <c r="X643"/>
  <c r="Y643"/>
  <c r="I644"/>
  <c r="J644"/>
  <c r="K644"/>
  <c r="L644"/>
  <c r="M644"/>
  <c r="N644"/>
  <c r="R644"/>
  <c r="U644"/>
  <c r="V644"/>
  <c r="W644" s="1"/>
  <c r="X644"/>
  <c r="Y644"/>
  <c r="I645"/>
  <c r="J645"/>
  <c r="K645"/>
  <c r="L645"/>
  <c r="M645"/>
  <c r="N645"/>
  <c r="R645"/>
  <c r="U645"/>
  <c r="V645"/>
  <c r="W645" s="1"/>
  <c r="X645"/>
  <c r="Y645"/>
  <c r="I646"/>
  <c r="O646" s="1"/>
  <c r="Q646" s="1"/>
  <c r="J646"/>
  <c r="K646"/>
  <c r="L646"/>
  <c r="M646"/>
  <c r="N646"/>
  <c r="R646"/>
  <c r="U646"/>
  <c r="V646"/>
  <c r="W646" s="1"/>
  <c r="X646"/>
  <c r="Y646"/>
  <c r="I647"/>
  <c r="J647"/>
  <c r="K647"/>
  <c r="L647"/>
  <c r="M647"/>
  <c r="N647"/>
  <c r="O647"/>
  <c r="R647"/>
  <c r="S647"/>
  <c r="T647" s="1"/>
  <c r="U647"/>
  <c r="V647"/>
  <c r="W647"/>
  <c r="X647"/>
  <c r="Y647"/>
  <c r="I648"/>
  <c r="J648"/>
  <c r="K648"/>
  <c r="L648"/>
  <c r="M648"/>
  <c r="N648"/>
  <c r="R648"/>
  <c r="U648"/>
  <c r="V648"/>
  <c r="W648" s="1"/>
  <c r="X648"/>
  <c r="Y648"/>
  <c r="I649"/>
  <c r="J649"/>
  <c r="K649"/>
  <c r="L649"/>
  <c r="M649"/>
  <c r="N649"/>
  <c r="R649"/>
  <c r="U649"/>
  <c r="V649"/>
  <c r="W649" s="1"/>
  <c r="X649"/>
  <c r="Y649"/>
  <c r="I650"/>
  <c r="J650"/>
  <c r="K650"/>
  <c r="L650"/>
  <c r="M650"/>
  <c r="N650"/>
  <c r="R650"/>
  <c r="U650"/>
  <c r="V650"/>
  <c r="W650" s="1"/>
  <c r="X650"/>
  <c r="Y650"/>
  <c r="I651"/>
  <c r="J651"/>
  <c r="K651"/>
  <c r="L651"/>
  <c r="M651"/>
  <c r="N651"/>
  <c r="O651"/>
  <c r="R651"/>
  <c r="S651"/>
  <c r="T651" s="1"/>
  <c r="U651"/>
  <c r="V651"/>
  <c r="W651"/>
  <c r="X651"/>
  <c r="Y651"/>
  <c r="I652"/>
  <c r="J652"/>
  <c r="K652"/>
  <c r="L652"/>
  <c r="M652"/>
  <c r="N652"/>
  <c r="R652"/>
  <c r="U652"/>
  <c r="V652"/>
  <c r="W652" s="1"/>
  <c r="X652"/>
  <c r="Y652"/>
  <c r="I653"/>
  <c r="J653"/>
  <c r="K653"/>
  <c r="L653"/>
  <c r="M653"/>
  <c r="N653"/>
  <c r="R653"/>
  <c r="U653"/>
  <c r="V653"/>
  <c r="W653" s="1"/>
  <c r="X653"/>
  <c r="Y653"/>
  <c r="I654"/>
  <c r="O654" s="1"/>
  <c r="Q654" s="1"/>
  <c r="J654"/>
  <c r="K654"/>
  <c r="L654"/>
  <c r="M654"/>
  <c r="N654"/>
  <c r="R654"/>
  <c r="U654"/>
  <c r="V654"/>
  <c r="W654" s="1"/>
  <c r="X654"/>
  <c r="Y654"/>
  <c r="I655"/>
  <c r="J655"/>
  <c r="K655"/>
  <c r="L655"/>
  <c r="M655"/>
  <c r="N655"/>
  <c r="O655"/>
  <c r="R655"/>
  <c r="S655"/>
  <c r="T655" s="1"/>
  <c r="U655"/>
  <c r="V655"/>
  <c r="W655"/>
  <c r="X655"/>
  <c r="Y655"/>
  <c r="I656"/>
  <c r="J656"/>
  <c r="K656"/>
  <c r="L656"/>
  <c r="M656"/>
  <c r="N656"/>
  <c r="R656"/>
  <c r="U656"/>
  <c r="V656"/>
  <c r="W656" s="1"/>
  <c r="X656"/>
  <c r="Y656"/>
  <c r="I657"/>
  <c r="J657"/>
  <c r="K657"/>
  <c r="L657"/>
  <c r="M657"/>
  <c r="N657"/>
  <c r="R657"/>
  <c r="U657"/>
  <c r="V657"/>
  <c r="W657" s="1"/>
  <c r="X657"/>
  <c r="Y657"/>
  <c r="I658"/>
  <c r="J658"/>
  <c r="K658"/>
  <c r="L658"/>
  <c r="M658"/>
  <c r="N658"/>
  <c r="R658"/>
  <c r="U658"/>
  <c r="V658"/>
  <c r="W658" s="1"/>
  <c r="X658"/>
  <c r="Y658"/>
  <c r="I659"/>
  <c r="J659"/>
  <c r="K659"/>
  <c r="L659"/>
  <c r="M659"/>
  <c r="N659"/>
  <c r="O659"/>
  <c r="R659"/>
  <c r="S659"/>
  <c r="T659" s="1"/>
  <c r="U659"/>
  <c r="V659"/>
  <c r="W659"/>
  <c r="X659"/>
  <c r="Y659"/>
  <c r="I660"/>
  <c r="J660"/>
  <c r="K660"/>
  <c r="L660"/>
  <c r="M660"/>
  <c r="N660"/>
  <c r="R660"/>
  <c r="U660"/>
  <c r="V660"/>
  <c r="W660" s="1"/>
  <c r="X660"/>
  <c r="Y660"/>
  <c r="I661"/>
  <c r="J661"/>
  <c r="K661"/>
  <c r="L661"/>
  <c r="M661"/>
  <c r="N661"/>
  <c r="R661"/>
  <c r="U661"/>
  <c r="V661"/>
  <c r="W661" s="1"/>
  <c r="X661"/>
  <c r="Y661"/>
  <c r="I662"/>
  <c r="O662" s="1"/>
  <c r="Q662" s="1"/>
  <c r="J662"/>
  <c r="K662"/>
  <c r="L662"/>
  <c r="M662"/>
  <c r="N662"/>
  <c r="R662"/>
  <c r="U662"/>
  <c r="V662"/>
  <c r="W662" s="1"/>
  <c r="X662"/>
  <c r="Y662"/>
  <c r="I663"/>
  <c r="J663"/>
  <c r="K663"/>
  <c r="L663"/>
  <c r="M663"/>
  <c r="N663"/>
  <c r="O663"/>
  <c r="R663"/>
  <c r="S663"/>
  <c r="T663" s="1"/>
  <c r="U663"/>
  <c r="V663"/>
  <c r="W663"/>
  <c r="X663"/>
  <c r="Y663"/>
  <c r="I664"/>
  <c r="J664"/>
  <c r="K664"/>
  <c r="L664"/>
  <c r="M664"/>
  <c r="N664"/>
  <c r="R664"/>
  <c r="U664"/>
  <c r="V664"/>
  <c r="W664" s="1"/>
  <c r="X664"/>
  <c r="Y664"/>
  <c r="I665"/>
  <c r="J665"/>
  <c r="K665"/>
  <c r="L665"/>
  <c r="M665"/>
  <c r="N665"/>
  <c r="R665"/>
  <c r="U665"/>
  <c r="V665"/>
  <c r="W665" s="1"/>
  <c r="X665"/>
  <c r="Y665"/>
  <c r="I666"/>
  <c r="J666"/>
  <c r="K666"/>
  <c r="L666"/>
  <c r="M666"/>
  <c r="N666"/>
  <c r="R666"/>
  <c r="U666"/>
  <c r="V666"/>
  <c r="W666" s="1"/>
  <c r="X666"/>
  <c r="Y666"/>
  <c r="I667"/>
  <c r="J667"/>
  <c r="K667"/>
  <c r="L667"/>
  <c r="M667"/>
  <c r="N667"/>
  <c r="O667"/>
  <c r="R667"/>
  <c r="S667"/>
  <c r="T667" s="1"/>
  <c r="U667"/>
  <c r="V667"/>
  <c r="W667"/>
  <c r="X667"/>
  <c r="Y667"/>
  <c r="I668"/>
  <c r="J668"/>
  <c r="K668"/>
  <c r="L668"/>
  <c r="M668"/>
  <c r="N668"/>
  <c r="R668"/>
  <c r="U668"/>
  <c r="V668"/>
  <c r="W668" s="1"/>
  <c r="X668"/>
  <c r="Y668"/>
  <c r="I669"/>
  <c r="J669"/>
  <c r="K669"/>
  <c r="L669"/>
  <c r="M669"/>
  <c r="N669"/>
  <c r="R669"/>
  <c r="U669"/>
  <c r="V669"/>
  <c r="W669" s="1"/>
  <c r="X669"/>
  <c r="Y669"/>
  <c r="I670"/>
  <c r="O670" s="1"/>
  <c r="Q670" s="1"/>
  <c r="J670"/>
  <c r="K670"/>
  <c r="L670"/>
  <c r="M670"/>
  <c r="N670"/>
  <c r="R670"/>
  <c r="U670"/>
  <c r="V670"/>
  <c r="W670" s="1"/>
  <c r="X670"/>
  <c r="Y670"/>
  <c r="I671"/>
  <c r="J671"/>
  <c r="K671"/>
  <c r="L671"/>
  <c r="M671"/>
  <c r="N671"/>
  <c r="O671"/>
  <c r="R671"/>
  <c r="S671"/>
  <c r="T671" s="1"/>
  <c r="U671"/>
  <c r="V671"/>
  <c r="W671"/>
  <c r="X671"/>
  <c r="Y671"/>
  <c r="I672"/>
  <c r="J672"/>
  <c r="K672"/>
  <c r="L672"/>
  <c r="M672"/>
  <c r="N672"/>
  <c r="R672"/>
  <c r="U672"/>
  <c r="V672"/>
  <c r="W672" s="1"/>
  <c r="X672"/>
  <c r="Y672"/>
  <c r="I673"/>
  <c r="J673"/>
  <c r="K673"/>
  <c r="L673"/>
  <c r="M673"/>
  <c r="N673"/>
  <c r="R673"/>
  <c r="U673"/>
  <c r="V673"/>
  <c r="W673" s="1"/>
  <c r="X673"/>
  <c r="Y673"/>
  <c r="I674"/>
  <c r="J674"/>
  <c r="K674"/>
  <c r="L674"/>
  <c r="M674"/>
  <c r="N674"/>
  <c r="R674"/>
  <c r="U674"/>
  <c r="V674"/>
  <c r="W674" s="1"/>
  <c r="X674"/>
  <c r="Y674"/>
  <c r="I675"/>
  <c r="J675"/>
  <c r="K675"/>
  <c r="L675"/>
  <c r="M675"/>
  <c r="N675"/>
  <c r="O675"/>
  <c r="R675"/>
  <c r="S675"/>
  <c r="T675" s="1"/>
  <c r="U675"/>
  <c r="V675"/>
  <c r="W675"/>
  <c r="X675"/>
  <c r="Y675"/>
  <c r="I676"/>
  <c r="J676"/>
  <c r="K676"/>
  <c r="L676"/>
  <c r="M676"/>
  <c r="N676"/>
  <c r="R676"/>
  <c r="U676"/>
  <c r="V676"/>
  <c r="W676" s="1"/>
  <c r="X676"/>
  <c r="Y676"/>
  <c r="I677"/>
  <c r="J677"/>
  <c r="K677"/>
  <c r="L677"/>
  <c r="M677"/>
  <c r="N677"/>
  <c r="R677"/>
  <c r="U677"/>
  <c r="V677"/>
  <c r="W677" s="1"/>
  <c r="X677"/>
  <c r="Y677"/>
  <c r="I678"/>
  <c r="O678" s="1"/>
  <c r="Q678" s="1"/>
  <c r="J678"/>
  <c r="K678"/>
  <c r="L678"/>
  <c r="M678"/>
  <c r="N678"/>
  <c r="R678"/>
  <c r="U678"/>
  <c r="V678"/>
  <c r="W678" s="1"/>
  <c r="X678"/>
  <c r="Y678"/>
  <c r="I679"/>
  <c r="J679"/>
  <c r="K679"/>
  <c r="L679"/>
  <c r="M679"/>
  <c r="N679"/>
  <c r="O679"/>
  <c r="R679"/>
  <c r="S679"/>
  <c r="T679" s="1"/>
  <c r="U679"/>
  <c r="V679"/>
  <c r="W679"/>
  <c r="X679"/>
  <c r="Y679"/>
  <c r="I680"/>
  <c r="J680"/>
  <c r="K680"/>
  <c r="L680"/>
  <c r="M680"/>
  <c r="N680"/>
  <c r="R680"/>
  <c r="S683" s="1"/>
  <c r="T683" s="1"/>
  <c r="U680"/>
  <c r="V680"/>
  <c r="W680" s="1"/>
  <c r="X680"/>
  <c r="Y680"/>
  <c r="I681"/>
  <c r="J681"/>
  <c r="K681"/>
  <c r="L681"/>
  <c r="M681"/>
  <c r="N681"/>
  <c r="R681"/>
  <c r="U681"/>
  <c r="V681"/>
  <c r="W681" s="1"/>
  <c r="X681"/>
  <c r="Y681"/>
  <c r="I682"/>
  <c r="J682"/>
  <c r="K682"/>
  <c r="L682"/>
  <c r="M682"/>
  <c r="N682"/>
  <c r="R682"/>
  <c r="U682"/>
  <c r="V682"/>
  <c r="W682" s="1"/>
  <c r="X682"/>
  <c r="Y682"/>
  <c r="I683"/>
  <c r="J683"/>
  <c r="K683"/>
  <c r="L683"/>
  <c r="M683"/>
  <c r="N683"/>
  <c r="O683"/>
  <c r="R683"/>
  <c r="U683"/>
  <c r="V683"/>
  <c r="W683"/>
  <c r="X683"/>
  <c r="Y683"/>
  <c r="I684"/>
  <c r="J684"/>
  <c r="K684"/>
  <c r="L684"/>
  <c r="M684"/>
  <c r="N684"/>
  <c r="R684"/>
  <c r="U684"/>
  <c r="V684"/>
  <c r="W684" s="1"/>
  <c r="X684"/>
  <c r="Y684"/>
  <c r="I685"/>
  <c r="J685"/>
  <c r="K685"/>
  <c r="L685"/>
  <c r="M685"/>
  <c r="N685"/>
  <c r="R685"/>
  <c r="U685"/>
  <c r="V685"/>
  <c r="W685" s="1"/>
  <c r="X685"/>
  <c r="Y685"/>
  <c r="I686"/>
  <c r="O686" s="1"/>
  <c r="Q686" s="1"/>
  <c r="J686"/>
  <c r="K686"/>
  <c r="L686"/>
  <c r="M686"/>
  <c r="N686"/>
  <c r="R686"/>
  <c r="U686"/>
  <c r="V686"/>
  <c r="W686" s="1"/>
  <c r="X686"/>
  <c r="Y686"/>
  <c r="I687"/>
  <c r="J687"/>
  <c r="K687"/>
  <c r="L687"/>
  <c r="M687"/>
  <c r="N687"/>
  <c r="O687"/>
  <c r="R687"/>
  <c r="S687"/>
  <c r="T687" s="1"/>
  <c r="U687"/>
  <c r="V687"/>
  <c r="W687"/>
  <c r="X687"/>
  <c r="Y687"/>
  <c r="I688"/>
  <c r="J688"/>
  <c r="O688" s="1"/>
  <c r="K688"/>
  <c r="L688"/>
  <c r="M688"/>
  <c r="N688"/>
  <c r="R688"/>
  <c r="S688"/>
  <c r="U688"/>
  <c r="V688"/>
  <c r="W688"/>
  <c r="X688"/>
  <c r="Y688"/>
  <c r="I689"/>
  <c r="J689"/>
  <c r="K689"/>
  <c r="O689" s="1"/>
  <c r="L689"/>
  <c r="M689"/>
  <c r="N689"/>
  <c r="R689"/>
  <c r="S689"/>
  <c r="U689"/>
  <c r="V689"/>
  <c r="W689" s="1"/>
  <c r="X689"/>
  <c r="Y689"/>
  <c r="I690"/>
  <c r="J690"/>
  <c r="K690"/>
  <c r="L690"/>
  <c r="M690"/>
  <c r="N690"/>
  <c r="R690"/>
  <c r="U690"/>
  <c r="V690"/>
  <c r="W690" s="1"/>
  <c r="X690"/>
  <c r="Y690"/>
  <c r="I691"/>
  <c r="J691"/>
  <c r="K691"/>
  <c r="L691"/>
  <c r="M691"/>
  <c r="N691"/>
  <c r="O691"/>
  <c r="P691" s="1"/>
  <c r="R691"/>
  <c r="S691"/>
  <c r="T691" s="1"/>
  <c r="U691"/>
  <c r="V691"/>
  <c r="W691"/>
  <c r="X691"/>
  <c r="Y691"/>
  <c r="I692"/>
  <c r="J692"/>
  <c r="O692" s="1"/>
  <c r="K692"/>
  <c r="L692"/>
  <c r="M692"/>
  <c r="N692"/>
  <c r="R692"/>
  <c r="T692" s="1"/>
  <c r="S692"/>
  <c r="U692"/>
  <c r="V692"/>
  <c r="W692" s="1"/>
  <c r="X692"/>
  <c r="Y692"/>
  <c r="I693"/>
  <c r="O693" s="1"/>
  <c r="J693"/>
  <c r="K693"/>
  <c r="L693"/>
  <c r="M693"/>
  <c r="N693"/>
  <c r="R693"/>
  <c r="U693"/>
  <c r="V693"/>
  <c r="W693" s="1"/>
  <c r="X693"/>
  <c r="Y693"/>
  <c r="I694"/>
  <c r="O694" s="1"/>
  <c r="J694"/>
  <c r="K694"/>
  <c r="L694"/>
  <c r="M694"/>
  <c r="N694"/>
  <c r="R694"/>
  <c r="U694"/>
  <c r="V694"/>
  <c r="W694"/>
  <c r="X694"/>
  <c r="Y694"/>
  <c r="I695"/>
  <c r="J695"/>
  <c r="K695"/>
  <c r="O695" s="1"/>
  <c r="L695"/>
  <c r="M695"/>
  <c r="N695"/>
  <c r="R695"/>
  <c r="S701" s="1"/>
  <c r="S695"/>
  <c r="T695" s="1"/>
  <c r="U695"/>
  <c r="V695"/>
  <c r="W695"/>
  <c r="X695"/>
  <c r="Y695"/>
  <c r="I696"/>
  <c r="J696"/>
  <c r="O696" s="1"/>
  <c r="K696"/>
  <c r="L696"/>
  <c r="M696"/>
  <c r="N696"/>
  <c r="R696"/>
  <c r="U696"/>
  <c r="V696"/>
  <c r="W696" s="1"/>
  <c r="X696"/>
  <c r="Y696"/>
  <c r="I697"/>
  <c r="O697" s="1"/>
  <c r="J697"/>
  <c r="K697"/>
  <c r="L697"/>
  <c r="M697"/>
  <c r="N697"/>
  <c r="R697"/>
  <c r="U697"/>
  <c r="V697"/>
  <c r="W697" s="1"/>
  <c r="X697"/>
  <c r="Y697"/>
  <c r="I698"/>
  <c r="O698" s="1"/>
  <c r="J698"/>
  <c r="K698"/>
  <c r="L698"/>
  <c r="M698"/>
  <c r="N698"/>
  <c r="R698"/>
  <c r="U698"/>
  <c r="V698"/>
  <c r="W698"/>
  <c r="X698"/>
  <c r="Y698"/>
  <c r="I699"/>
  <c r="J699"/>
  <c r="K699"/>
  <c r="O699" s="1"/>
  <c r="L699"/>
  <c r="M699"/>
  <c r="N699"/>
  <c r="R699"/>
  <c r="S705" s="1"/>
  <c r="S699"/>
  <c r="T699" s="1"/>
  <c r="U699"/>
  <c r="V699"/>
  <c r="W699"/>
  <c r="X699"/>
  <c r="Y699"/>
  <c r="I700"/>
  <c r="J700"/>
  <c r="O700" s="1"/>
  <c r="K700"/>
  <c r="L700"/>
  <c r="M700"/>
  <c r="N700"/>
  <c r="R700"/>
  <c r="U700"/>
  <c r="V700"/>
  <c r="W700" s="1"/>
  <c r="X700"/>
  <c r="Y700"/>
  <c r="I701"/>
  <c r="O701" s="1"/>
  <c r="J701"/>
  <c r="K701"/>
  <c r="L701"/>
  <c r="M701"/>
  <c r="N701"/>
  <c r="R701"/>
  <c r="T701" s="1"/>
  <c r="U701"/>
  <c r="V701"/>
  <c r="W701" s="1"/>
  <c r="X701"/>
  <c r="Y701"/>
  <c r="I702"/>
  <c r="O702" s="1"/>
  <c r="J702"/>
  <c r="K702"/>
  <c r="L702"/>
  <c r="M702"/>
  <c r="N702"/>
  <c r="R702"/>
  <c r="U702"/>
  <c r="V702"/>
  <c r="W702"/>
  <c r="X702"/>
  <c r="Y702"/>
  <c r="I703"/>
  <c r="J703"/>
  <c r="K703"/>
  <c r="O703" s="1"/>
  <c r="L703"/>
  <c r="M703"/>
  <c r="N703"/>
  <c r="R703"/>
  <c r="S709" s="1"/>
  <c r="S703"/>
  <c r="T703" s="1"/>
  <c r="U703"/>
  <c r="V703"/>
  <c r="W703"/>
  <c r="X703"/>
  <c r="Y703"/>
  <c r="I704"/>
  <c r="J704"/>
  <c r="O704" s="1"/>
  <c r="K704"/>
  <c r="L704"/>
  <c r="M704"/>
  <c r="N704"/>
  <c r="R704"/>
  <c r="U704"/>
  <c r="V704"/>
  <c r="W704" s="1"/>
  <c r="X704"/>
  <c r="Y704"/>
  <c r="I705"/>
  <c r="O705" s="1"/>
  <c r="J705"/>
  <c r="K705"/>
  <c r="L705"/>
  <c r="M705"/>
  <c r="N705"/>
  <c r="R705"/>
  <c r="U705"/>
  <c r="V705"/>
  <c r="W705" s="1"/>
  <c r="X705"/>
  <c r="Y705"/>
  <c r="I706"/>
  <c r="O706" s="1"/>
  <c r="J706"/>
  <c r="K706"/>
  <c r="L706"/>
  <c r="M706"/>
  <c r="N706"/>
  <c r="R706"/>
  <c r="U706"/>
  <c r="V706"/>
  <c r="W706"/>
  <c r="X706"/>
  <c r="Y706"/>
  <c r="I707"/>
  <c r="J707"/>
  <c r="K707"/>
  <c r="L707"/>
  <c r="M707"/>
  <c r="N707"/>
  <c r="O707"/>
  <c r="Q707" s="1"/>
  <c r="R707"/>
  <c r="S713" s="1"/>
  <c r="S707"/>
  <c r="T707" s="1"/>
  <c r="U707"/>
  <c r="V707"/>
  <c r="W707"/>
  <c r="X707"/>
  <c r="Y707"/>
  <c r="I708"/>
  <c r="J708"/>
  <c r="O708" s="1"/>
  <c r="K708"/>
  <c r="L708"/>
  <c r="M708"/>
  <c r="N708"/>
  <c r="R708"/>
  <c r="U708"/>
  <c r="V708"/>
  <c r="W708" s="1"/>
  <c r="X708"/>
  <c r="Y708"/>
  <c r="I709"/>
  <c r="O709" s="1"/>
  <c r="J709"/>
  <c r="K709"/>
  <c r="L709"/>
  <c r="M709"/>
  <c r="N709"/>
  <c r="R709"/>
  <c r="T709" s="1"/>
  <c r="U709"/>
  <c r="V709"/>
  <c r="W709" s="1"/>
  <c r="X709"/>
  <c r="Y709"/>
  <c r="I710"/>
  <c r="O710" s="1"/>
  <c r="J710"/>
  <c r="K710"/>
  <c r="L710"/>
  <c r="M710"/>
  <c r="N710"/>
  <c r="R710"/>
  <c r="U710"/>
  <c r="V710"/>
  <c r="W710"/>
  <c r="X710"/>
  <c r="Y710"/>
  <c r="I711"/>
  <c r="J711"/>
  <c r="K711"/>
  <c r="O711" s="1"/>
  <c r="L711"/>
  <c r="M711"/>
  <c r="N711"/>
  <c r="R711"/>
  <c r="S717" s="1"/>
  <c r="S711"/>
  <c r="T711" s="1"/>
  <c r="U711"/>
  <c r="V711"/>
  <c r="W711"/>
  <c r="X711"/>
  <c r="Y711"/>
  <c r="I712"/>
  <c r="J712"/>
  <c r="O712" s="1"/>
  <c r="K712"/>
  <c r="L712"/>
  <c r="M712"/>
  <c r="N712"/>
  <c r="R712"/>
  <c r="U712"/>
  <c r="V712"/>
  <c r="W712" s="1"/>
  <c r="X712"/>
  <c r="Y712"/>
  <c r="I713"/>
  <c r="O713" s="1"/>
  <c r="J713"/>
  <c r="K713"/>
  <c r="L713"/>
  <c r="M713"/>
  <c r="N713"/>
  <c r="R713"/>
  <c r="T713" s="1"/>
  <c r="U713"/>
  <c r="V713"/>
  <c r="W713" s="1"/>
  <c r="X713"/>
  <c r="Y713"/>
  <c r="I714"/>
  <c r="O714" s="1"/>
  <c r="J714"/>
  <c r="K714"/>
  <c r="L714"/>
  <c r="M714"/>
  <c r="N714"/>
  <c r="R714"/>
  <c r="U714"/>
  <c r="V714"/>
  <c r="W714"/>
  <c r="X714"/>
  <c r="Y714"/>
  <c r="I715"/>
  <c r="J715"/>
  <c r="K715"/>
  <c r="O715" s="1"/>
  <c r="L715"/>
  <c r="M715"/>
  <c r="N715"/>
  <c r="R715"/>
  <c r="S721" s="1"/>
  <c r="S715"/>
  <c r="T715" s="1"/>
  <c r="U715"/>
  <c r="V715"/>
  <c r="W715"/>
  <c r="X715"/>
  <c r="Y715"/>
  <c r="I716"/>
  <c r="J716"/>
  <c r="O716" s="1"/>
  <c r="K716"/>
  <c r="L716"/>
  <c r="M716"/>
  <c r="N716"/>
  <c r="R716"/>
  <c r="U716"/>
  <c r="V716"/>
  <c r="W716" s="1"/>
  <c r="X716"/>
  <c r="Y716"/>
  <c r="I717"/>
  <c r="O717" s="1"/>
  <c r="J717"/>
  <c r="K717"/>
  <c r="L717"/>
  <c r="M717"/>
  <c r="N717"/>
  <c r="R717"/>
  <c r="U717"/>
  <c r="V717"/>
  <c r="W717" s="1"/>
  <c r="X717"/>
  <c r="Y717"/>
  <c r="I718"/>
  <c r="O718" s="1"/>
  <c r="J718"/>
  <c r="K718"/>
  <c r="L718"/>
  <c r="M718"/>
  <c r="N718"/>
  <c r="R718"/>
  <c r="U718"/>
  <c r="V718"/>
  <c r="W718"/>
  <c r="X718"/>
  <c r="Y718"/>
  <c r="I719"/>
  <c r="J719"/>
  <c r="K719"/>
  <c r="O719" s="1"/>
  <c r="L719"/>
  <c r="M719"/>
  <c r="N719"/>
  <c r="R719"/>
  <c r="S719"/>
  <c r="T719" s="1"/>
  <c r="U719"/>
  <c r="V719"/>
  <c r="W719"/>
  <c r="X719"/>
  <c r="Y719"/>
  <c r="I720"/>
  <c r="J720"/>
  <c r="O720" s="1"/>
  <c r="K720"/>
  <c r="L720"/>
  <c r="M720"/>
  <c r="N720"/>
  <c r="R720"/>
  <c r="U720"/>
  <c r="V720"/>
  <c r="W720" s="1"/>
  <c r="X720"/>
  <c r="Y720"/>
  <c r="I721"/>
  <c r="O721" s="1"/>
  <c r="J721"/>
  <c r="K721"/>
  <c r="L721"/>
  <c r="M721"/>
  <c r="N721"/>
  <c r="R721"/>
  <c r="T721" s="1"/>
  <c r="U721"/>
  <c r="V721"/>
  <c r="W721" s="1"/>
  <c r="X721"/>
  <c r="Y721"/>
  <c r="I722"/>
  <c r="O722" s="1"/>
  <c r="J722"/>
  <c r="K722"/>
  <c r="L722"/>
  <c r="M722"/>
  <c r="N722"/>
  <c r="R722"/>
  <c r="U722"/>
  <c r="V722"/>
  <c r="W722"/>
  <c r="X722"/>
  <c r="Y722"/>
  <c r="I723"/>
  <c r="J723"/>
  <c r="K723"/>
  <c r="O723" s="1"/>
  <c r="L723"/>
  <c r="M723"/>
  <c r="N723"/>
  <c r="R723"/>
  <c r="S723"/>
  <c r="T723" s="1"/>
  <c r="U723"/>
  <c r="V723"/>
  <c r="W723"/>
  <c r="X723"/>
  <c r="Y723"/>
  <c r="I724"/>
  <c r="J724"/>
  <c r="O724" s="1"/>
  <c r="K724"/>
  <c r="L724"/>
  <c r="M724"/>
  <c r="N724"/>
  <c r="R724"/>
  <c r="U724"/>
  <c r="V724"/>
  <c r="W724" s="1"/>
  <c r="X724"/>
  <c r="Y724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S621" l="1"/>
  <c r="S620"/>
  <c r="O615"/>
  <c r="P615" s="1"/>
  <c r="T615"/>
  <c r="T621"/>
  <c r="O351"/>
  <c r="Q351" s="1"/>
  <c r="O352"/>
  <c r="Q352" s="1"/>
  <c r="S502"/>
  <c r="T502" s="1"/>
  <c r="O497"/>
  <c r="Q497" s="1"/>
  <c r="Q719"/>
  <c r="P719"/>
  <c r="Q710"/>
  <c r="P710"/>
  <c r="P700"/>
  <c r="Q700"/>
  <c r="Q699"/>
  <c r="P699"/>
  <c r="Q693"/>
  <c r="P693"/>
  <c r="Q392"/>
  <c r="P392"/>
  <c r="Q722"/>
  <c r="P722"/>
  <c r="P716"/>
  <c r="Q716"/>
  <c r="Q715"/>
  <c r="P715"/>
  <c r="P709"/>
  <c r="Q709"/>
  <c r="P705"/>
  <c r="Q705"/>
  <c r="Q702"/>
  <c r="P702"/>
  <c r="P696"/>
  <c r="Q696"/>
  <c r="Q695"/>
  <c r="P695"/>
  <c r="Q692"/>
  <c r="P692"/>
  <c r="P689"/>
  <c r="Q689"/>
  <c r="T717"/>
  <c r="T690"/>
  <c r="P713"/>
  <c r="Q713"/>
  <c r="P721"/>
  <c r="Q721"/>
  <c r="Q698"/>
  <c r="P698"/>
  <c r="P720"/>
  <c r="Q720"/>
  <c r="Q706"/>
  <c r="P706"/>
  <c r="P718"/>
  <c r="Q718"/>
  <c r="P712"/>
  <c r="Q712"/>
  <c r="Q711"/>
  <c r="P711"/>
  <c r="Q701"/>
  <c r="P701"/>
  <c r="P724"/>
  <c r="Q724"/>
  <c r="Q723"/>
  <c r="P723"/>
  <c r="Q717"/>
  <c r="P717"/>
  <c r="Q714"/>
  <c r="P714"/>
  <c r="P708"/>
  <c r="Q708"/>
  <c r="P704"/>
  <c r="Q704"/>
  <c r="Q703"/>
  <c r="P703"/>
  <c r="Q697"/>
  <c r="P697"/>
  <c r="Q694"/>
  <c r="P694"/>
  <c r="P688"/>
  <c r="Q688"/>
  <c r="Q570"/>
  <c r="P570"/>
  <c r="T704"/>
  <c r="T705"/>
  <c r="P588"/>
  <c r="Q588"/>
  <c r="P580"/>
  <c r="Q580"/>
  <c r="Q494"/>
  <c r="P494"/>
  <c r="P301"/>
  <c r="Q301"/>
  <c r="Q687"/>
  <c r="P687"/>
  <c r="S690"/>
  <c r="Q679"/>
  <c r="P679"/>
  <c r="S681"/>
  <c r="S680"/>
  <c r="T680" s="1"/>
  <c r="S682"/>
  <c r="T682" s="1"/>
  <c r="Q671"/>
  <c r="P671"/>
  <c r="T668"/>
  <c r="S673"/>
  <c r="S672"/>
  <c r="S674"/>
  <c r="T674" s="1"/>
  <c r="Q663"/>
  <c r="P663"/>
  <c r="S665"/>
  <c r="S664"/>
  <c r="T664" s="1"/>
  <c r="S666"/>
  <c r="T666" s="1"/>
  <c r="Q655"/>
  <c r="P655"/>
  <c r="T652"/>
  <c r="S657"/>
  <c r="S656"/>
  <c r="S658"/>
  <c r="T658" s="1"/>
  <c r="Q647"/>
  <c r="P647"/>
  <c r="S649"/>
  <c r="S648"/>
  <c r="T648" s="1"/>
  <c r="S650"/>
  <c r="T650" s="1"/>
  <c r="Q639"/>
  <c r="P639"/>
  <c r="T636"/>
  <c r="S641"/>
  <c r="S640"/>
  <c r="S642"/>
  <c r="T642" s="1"/>
  <c r="Q631"/>
  <c r="P631"/>
  <c r="S633"/>
  <c r="S632"/>
  <c r="T632" s="1"/>
  <c r="S634"/>
  <c r="T634" s="1"/>
  <c r="Q623"/>
  <c r="P623"/>
  <c r="Q619"/>
  <c r="P619"/>
  <c r="S622"/>
  <c r="T622" s="1"/>
  <c r="Q611"/>
  <c r="P611"/>
  <c r="S613"/>
  <c r="S612"/>
  <c r="T612" s="1"/>
  <c r="S614"/>
  <c r="T614" s="1"/>
  <c r="Q603"/>
  <c r="P603"/>
  <c r="T600"/>
  <c r="S605"/>
  <c r="S604"/>
  <c r="S606"/>
  <c r="T606" s="1"/>
  <c r="Q595"/>
  <c r="P595"/>
  <c r="S597"/>
  <c r="S596"/>
  <c r="T596" s="1"/>
  <c r="S598"/>
  <c r="T598" s="1"/>
  <c r="Q587"/>
  <c r="P587"/>
  <c r="T584"/>
  <c r="S589"/>
  <c r="S588"/>
  <c r="S590"/>
  <c r="T590" s="1"/>
  <c r="Q579"/>
  <c r="P579"/>
  <c r="S582"/>
  <c r="T582" s="1"/>
  <c r="T575"/>
  <c r="S581"/>
  <c r="T574"/>
  <c r="S575"/>
  <c r="S576"/>
  <c r="T576" s="1"/>
  <c r="S580"/>
  <c r="Q562"/>
  <c r="P562"/>
  <c r="S509"/>
  <c r="T509" s="1"/>
  <c r="S506"/>
  <c r="Q408"/>
  <c r="P408"/>
  <c r="Q347"/>
  <c r="P347"/>
  <c r="S342"/>
  <c r="S343"/>
  <c r="T343" s="1"/>
  <c r="S340"/>
  <c r="T340" s="1"/>
  <c r="S314"/>
  <c r="S313"/>
  <c r="S315"/>
  <c r="T315" s="1"/>
  <c r="S312"/>
  <c r="T312" s="1"/>
  <c r="O672"/>
  <c r="O653"/>
  <c r="O632"/>
  <c r="O612"/>
  <c r="S720"/>
  <c r="T720" s="1"/>
  <c r="S722"/>
  <c r="T722" s="1"/>
  <c r="S718"/>
  <c r="T718" s="1"/>
  <c r="S714"/>
  <c r="T714" s="1"/>
  <c r="S710"/>
  <c r="T710" s="1"/>
  <c r="S706"/>
  <c r="T706" s="1"/>
  <c r="S702"/>
  <c r="T702" s="1"/>
  <c r="S698"/>
  <c r="T698" s="1"/>
  <c r="S694"/>
  <c r="T694" s="1"/>
  <c r="Q691"/>
  <c r="T688"/>
  <c r="T685"/>
  <c r="T653"/>
  <c r="O621"/>
  <c r="T585"/>
  <c r="O508"/>
  <c r="O476"/>
  <c r="O462"/>
  <c r="O397"/>
  <c r="O314"/>
  <c r="Q526"/>
  <c r="P526"/>
  <c r="P495"/>
  <c r="Q495"/>
  <c r="Q489"/>
  <c r="P489"/>
  <c r="P446"/>
  <c r="Q446"/>
  <c r="Q683"/>
  <c r="P683"/>
  <c r="S685"/>
  <c r="S684"/>
  <c r="T684" s="1"/>
  <c r="S686"/>
  <c r="T686" s="1"/>
  <c r="Q675"/>
  <c r="P675"/>
  <c r="T672"/>
  <c r="S677"/>
  <c r="T677" s="1"/>
  <c r="S676"/>
  <c r="T676" s="1"/>
  <c r="S678"/>
  <c r="T678" s="1"/>
  <c r="Q667"/>
  <c r="P667"/>
  <c r="S669"/>
  <c r="T669" s="1"/>
  <c r="S668"/>
  <c r="S670"/>
  <c r="T670" s="1"/>
  <c r="Q659"/>
  <c r="P659"/>
  <c r="T656"/>
  <c r="S661"/>
  <c r="T661" s="1"/>
  <c r="S660"/>
  <c r="T660" s="1"/>
  <c r="S662"/>
  <c r="T662" s="1"/>
  <c r="Q651"/>
  <c r="P651"/>
  <c r="S653"/>
  <c r="S652"/>
  <c r="S654"/>
  <c r="T654" s="1"/>
  <c r="Q643"/>
  <c r="P643"/>
  <c r="T640"/>
  <c r="S645"/>
  <c r="T645" s="1"/>
  <c r="S644"/>
  <c r="T644" s="1"/>
  <c r="S646"/>
  <c r="T646" s="1"/>
  <c r="Q635"/>
  <c r="P635"/>
  <c r="S637"/>
  <c r="T637" s="1"/>
  <c r="S636"/>
  <c r="S638"/>
  <c r="T638" s="1"/>
  <c r="Q627"/>
  <c r="P627"/>
  <c r="T624"/>
  <c r="S629"/>
  <c r="T629" s="1"/>
  <c r="S628"/>
  <c r="T628" s="1"/>
  <c r="S630"/>
  <c r="T630" s="1"/>
  <c r="T620"/>
  <c r="S625"/>
  <c r="T625" s="1"/>
  <c r="S624"/>
  <c r="S626"/>
  <c r="T626" s="1"/>
  <c r="Q615"/>
  <c r="S617"/>
  <c r="T617" s="1"/>
  <c r="S616"/>
  <c r="T616" s="1"/>
  <c r="S618"/>
  <c r="T618" s="1"/>
  <c r="Q607"/>
  <c r="P607"/>
  <c r="T604"/>
  <c r="S609"/>
  <c r="T609" s="1"/>
  <c r="S608"/>
  <c r="T608" s="1"/>
  <c r="S610"/>
  <c r="T610" s="1"/>
  <c r="Q599"/>
  <c r="P599"/>
  <c r="S601"/>
  <c r="T601" s="1"/>
  <c r="S600"/>
  <c r="S602"/>
  <c r="T602" s="1"/>
  <c r="Q591"/>
  <c r="P591"/>
  <c r="T588"/>
  <c r="S593"/>
  <c r="T593" s="1"/>
  <c r="S592"/>
  <c r="T592" s="1"/>
  <c r="S594"/>
  <c r="T594" s="1"/>
  <c r="Q583"/>
  <c r="P583"/>
  <c r="T580"/>
  <c r="S585"/>
  <c r="S584"/>
  <c r="S586"/>
  <c r="T586" s="1"/>
  <c r="P571"/>
  <c r="Q571"/>
  <c r="Q566"/>
  <c r="P566"/>
  <c r="S557"/>
  <c r="T557" s="1"/>
  <c r="Q525"/>
  <c r="P525"/>
  <c r="Q521"/>
  <c r="P521"/>
  <c r="S522"/>
  <c r="T522" s="1"/>
  <c r="S493"/>
  <c r="T493" s="1"/>
  <c r="S490"/>
  <c r="P454"/>
  <c r="Q454"/>
  <c r="Q376"/>
  <c r="P376"/>
  <c r="T353"/>
  <c r="S358"/>
  <c r="S357"/>
  <c r="S359"/>
  <c r="T359" s="1"/>
  <c r="S356"/>
  <c r="T356" s="1"/>
  <c r="O669"/>
  <c r="O661"/>
  <c r="O648"/>
  <c r="O640"/>
  <c r="O609"/>
  <c r="O604"/>
  <c r="O601"/>
  <c r="O593"/>
  <c r="O585"/>
  <c r="O577"/>
  <c r="O522"/>
  <c r="O381"/>
  <c r="S724"/>
  <c r="T724" s="1"/>
  <c r="S712"/>
  <c r="T712" s="1"/>
  <c r="P707"/>
  <c r="S700"/>
  <c r="T700" s="1"/>
  <c r="S696"/>
  <c r="T696" s="1"/>
  <c r="O690"/>
  <c r="T681"/>
  <c r="T673"/>
  <c r="T665"/>
  <c r="T657"/>
  <c r="T649"/>
  <c r="T641"/>
  <c r="T633"/>
  <c r="T613"/>
  <c r="T605"/>
  <c r="T597"/>
  <c r="T589"/>
  <c r="T581"/>
  <c r="O575"/>
  <c r="O554"/>
  <c r="O550"/>
  <c r="O546"/>
  <c r="O542"/>
  <c r="T539"/>
  <c r="O538"/>
  <c r="O534"/>
  <c r="O530"/>
  <c r="S530"/>
  <c r="S526"/>
  <c r="O492"/>
  <c r="O429"/>
  <c r="O326"/>
  <c r="P468"/>
  <c r="Q468"/>
  <c r="P438"/>
  <c r="Q438"/>
  <c r="Q574"/>
  <c r="P574"/>
  <c r="S572"/>
  <c r="T572" s="1"/>
  <c r="T566"/>
  <c r="S570"/>
  <c r="T570" s="1"/>
  <c r="S571"/>
  <c r="Q558"/>
  <c r="P558"/>
  <c r="T555"/>
  <c r="S561"/>
  <c r="T561" s="1"/>
  <c r="P511"/>
  <c r="Q511"/>
  <c r="Q510"/>
  <c r="P510"/>
  <c r="Q505"/>
  <c r="P505"/>
  <c r="P479"/>
  <c r="Q479"/>
  <c r="Q478"/>
  <c r="P478"/>
  <c r="Q465"/>
  <c r="P465"/>
  <c r="Q424"/>
  <c r="P424"/>
  <c r="O685"/>
  <c r="O680"/>
  <c r="O677"/>
  <c r="O664"/>
  <c r="O656"/>
  <c r="O645"/>
  <c r="O629"/>
  <c r="O624"/>
  <c r="O620"/>
  <c r="O596"/>
  <c r="S716"/>
  <c r="T716" s="1"/>
  <c r="S708"/>
  <c r="T708" s="1"/>
  <c r="S704"/>
  <c r="S697"/>
  <c r="T697" s="1"/>
  <c r="S693"/>
  <c r="T693" s="1"/>
  <c r="T689"/>
  <c r="P686"/>
  <c r="O684"/>
  <c r="O682"/>
  <c r="O681"/>
  <c r="P678"/>
  <c r="O676"/>
  <c r="O674"/>
  <c r="O673"/>
  <c r="P670"/>
  <c r="O668"/>
  <c r="O666"/>
  <c r="O665"/>
  <c r="P662"/>
  <c r="O660"/>
  <c r="O658"/>
  <c r="O657"/>
  <c r="P654"/>
  <c r="O652"/>
  <c r="O650"/>
  <c r="O649"/>
  <c r="P646"/>
  <c r="O644"/>
  <c r="O642"/>
  <c r="O641"/>
  <c r="P638"/>
  <c r="Q637"/>
  <c r="O636"/>
  <c r="O634"/>
  <c r="O633"/>
  <c r="P630"/>
  <c r="O628"/>
  <c r="O626"/>
  <c r="O625"/>
  <c r="P622"/>
  <c r="P618"/>
  <c r="Q617"/>
  <c r="O616"/>
  <c r="O614"/>
  <c r="O613"/>
  <c r="P610"/>
  <c r="O608"/>
  <c r="O606"/>
  <c r="O605"/>
  <c r="P602"/>
  <c r="O600"/>
  <c r="O598"/>
  <c r="O597"/>
  <c r="P594"/>
  <c r="O592"/>
  <c r="O590"/>
  <c r="O589"/>
  <c r="P586"/>
  <c r="O584"/>
  <c r="O582"/>
  <c r="O581"/>
  <c r="P578"/>
  <c r="O576"/>
  <c r="P569"/>
  <c r="S553"/>
  <c r="T553" s="1"/>
  <c r="S549"/>
  <c r="T549" s="1"/>
  <c r="S550"/>
  <c r="T550" s="1"/>
  <c r="S545"/>
  <c r="T545" s="1"/>
  <c r="S546"/>
  <c r="S541"/>
  <c r="T541" s="1"/>
  <c r="S542"/>
  <c r="T542" s="1"/>
  <c r="S537"/>
  <c r="T537" s="1"/>
  <c r="S538"/>
  <c r="S533"/>
  <c r="T533" s="1"/>
  <c r="S534"/>
  <c r="O413"/>
  <c r="S568"/>
  <c r="T568" s="1"/>
  <c r="T562"/>
  <c r="S567"/>
  <c r="S564"/>
  <c r="T564" s="1"/>
  <c r="T558"/>
  <c r="Q514"/>
  <c r="P514"/>
  <c r="S513"/>
  <c r="T513" s="1"/>
  <c r="Q498"/>
  <c r="P498"/>
  <c r="S497"/>
  <c r="T497" s="1"/>
  <c r="Q482"/>
  <c r="P482"/>
  <c r="T475"/>
  <c r="S477"/>
  <c r="T477" s="1"/>
  <c r="S481"/>
  <c r="T481" s="1"/>
  <c r="Q473"/>
  <c r="P473"/>
  <c r="P460"/>
  <c r="Q460"/>
  <c r="P452"/>
  <c r="Q452"/>
  <c r="P444"/>
  <c r="Q444"/>
  <c r="P436"/>
  <c r="Q436"/>
  <c r="Q331"/>
  <c r="P331"/>
  <c r="S326"/>
  <c r="S325"/>
  <c r="S327"/>
  <c r="T327" s="1"/>
  <c r="S324"/>
  <c r="T324" s="1"/>
  <c r="Q311"/>
  <c r="P311"/>
  <c r="S578"/>
  <c r="T578" s="1"/>
  <c r="Q573"/>
  <c r="S569"/>
  <c r="T569" s="1"/>
  <c r="O568"/>
  <c r="O567"/>
  <c r="O564"/>
  <c r="P561"/>
  <c r="P557"/>
  <c r="S524"/>
  <c r="T524" s="1"/>
  <c r="O515"/>
  <c r="O512"/>
  <c r="S508"/>
  <c r="T508" s="1"/>
  <c r="O499"/>
  <c r="O496"/>
  <c r="S492"/>
  <c r="T492" s="1"/>
  <c r="O483"/>
  <c r="O480"/>
  <c r="O470"/>
  <c r="T467"/>
  <c r="O422"/>
  <c r="O406"/>
  <c r="O390"/>
  <c r="O374"/>
  <c r="Q506"/>
  <c r="P506"/>
  <c r="S505"/>
  <c r="T505" s="1"/>
  <c r="Q490"/>
  <c r="P490"/>
  <c r="S489"/>
  <c r="T489" s="1"/>
  <c r="Q474"/>
  <c r="P474"/>
  <c r="S476"/>
  <c r="T476" s="1"/>
  <c r="Q469"/>
  <c r="P469"/>
  <c r="Q461"/>
  <c r="P461"/>
  <c r="P456"/>
  <c r="Q456"/>
  <c r="P448"/>
  <c r="Q448"/>
  <c r="P440"/>
  <c r="Q440"/>
  <c r="S366"/>
  <c r="S365"/>
  <c r="S367"/>
  <c r="T367" s="1"/>
  <c r="S364"/>
  <c r="T364" s="1"/>
  <c r="Q356"/>
  <c r="P356"/>
  <c r="Q328"/>
  <c r="P328"/>
  <c r="Q319"/>
  <c r="P319"/>
  <c r="O572"/>
  <c r="O555"/>
  <c r="O552"/>
  <c r="O551"/>
  <c r="O548"/>
  <c r="O547"/>
  <c r="O544"/>
  <c r="O543"/>
  <c r="O540"/>
  <c r="O539"/>
  <c r="O536"/>
  <c r="O535"/>
  <c r="O532"/>
  <c r="O531"/>
  <c r="O528"/>
  <c r="O527"/>
  <c r="O524"/>
  <c r="O523"/>
  <c r="O520"/>
  <c r="P513"/>
  <c r="S516"/>
  <c r="T516" s="1"/>
  <c r="O507"/>
  <c r="O504"/>
  <c r="S500"/>
  <c r="T500" s="1"/>
  <c r="O491"/>
  <c r="O488"/>
  <c r="P481"/>
  <c r="S484"/>
  <c r="T484" s="1"/>
  <c r="O475"/>
  <c r="P472"/>
  <c r="O342"/>
  <c r="O317"/>
  <c r="S560"/>
  <c r="T560" s="1"/>
  <c r="T554"/>
  <c r="S559"/>
  <c r="T559" s="1"/>
  <c r="S556"/>
  <c r="T556" s="1"/>
  <c r="S552"/>
  <c r="T552" s="1"/>
  <c r="T546"/>
  <c r="S551"/>
  <c r="T551" s="1"/>
  <c r="S548"/>
  <c r="T548" s="1"/>
  <c r="S547"/>
  <c r="T547" s="1"/>
  <c r="S544"/>
  <c r="T544" s="1"/>
  <c r="T538"/>
  <c r="S543"/>
  <c r="T543" s="1"/>
  <c r="S540"/>
  <c r="T540" s="1"/>
  <c r="T534"/>
  <c r="S539"/>
  <c r="S536"/>
  <c r="T536" s="1"/>
  <c r="T530"/>
  <c r="S535"/>
  <c r="T535" s="1"/>
  <c r="S532"/>
  <c r="T532" s="1"/>
  <c r="T526"/>
  <c r="S531"/>
  <c r="T531" s="1"/>
  <c r="S528"/>
  <c r="T528" s="1"/>
  <c r="S527"/>
  <c r="T527" s="1"/>
  <c r="P519"/>
  <c r="Q519"/>
  <c r="Q518"/>
  <c r="P518"/>
  <c r="T511"/>
  <c r="S517"/>
  <c r="T517" s="1"/>
  <c r="P503"/>
  <c r="Q503"/>
  <c r="Q502"/>
  <c r="P502"/>
  <c r="S501"/>
  <c r="T501" s="1"/>
  <c r="P487"/>
  <c r="Q487"/>
  <c r="Q486"/>
  <c r="P486"/>
  <c r="T479"/>
  <c r="S485"/>
  <c r="T485" s="1"/>
  <c r="T469"/>
  <c r="S470"/>
  <c r="T470" s="1"/>
  <c r="S475"/>
  <c r="S472"/>
  <c r="T472" s="1"/>
  <c r="S473"/>
  <c r="T473" s="1"/>
  <c r="P466"/>
  <c r="Q466"/>
  <c r="S468"/>
  <c r="T468" s="1"/>
  <c r="S467"/>
  <c r="T461"/>
  <c r="S462"/>
  <c r="T462" s="1"/>
  <c r="S464"/>
  <c r="T464" s="1"/>
  <c r="S465"/>
  <c r="T465" s="1"/>
  <c r="S466"/>
  <c r="P458"/>
  <c r="Q458"/>
  <c r="P450"/>
  <c r="Q450"/>
  <c r="P442"/>
  <c r="Q442"/>
  <c r="T433"/>
  <c r="S439"/>
  <c r="T439" s="1"/>
  <c r="Q427"/>
  <c r="P427"/>
  <c r="T417"/>
  <c r="S422"/>
  <c r="S423"/>
  <c r="T423" s="1"/>
  <c r="S420"/>
  <c r="T420" s="1"/>
  <c r="Q411"/>
  <c r="P411"/>
  <c r="T401"/>
  <c r="S406"/>
  <c r="S407"/>
  <c r="T407" s="1"/>
  <c r="S404"/>
  <c r="T404" s="1"/>
  <c r="Q395"/>
  <c r="P395"/>
  <c r="S390"/>
  <c r="T390" s="1"/>
  <c r="S389"/>
  <c r="T389" s="1"/>
  <c r="S391"/>
  <c r="T391" s="1"/>
  <c r="S388"/>
  <c r="T388" s="1"/>
  <c r="Q379"/>
  <c r="P379"/>
  <c r="S374"/>
  <c r="S373"/>
  <c r="T373" s="1"/>
  <c r="S375"/>
  <c r="T375" s="1"/>
  <c r="S372"/>
  <c r="T372" s="1"/>
  <c r="Q364"/>
  <c r="P364"/>
  <c r="Q344"/>
  <c r="P344"/>
  <c r="S577"/>
  <c r="T577" s="1"/>
  <c r="T571"/>
  <c r="T567"/>
  <c r="S565"/>
  <c r="T565" s="1"/>
  <c r="O563"/>
  <c r="O560"/>
  <c r="O559"/>
  <c r="O556"/>
  <c r="P553"/>
  <c r="P549"/>
  <c r="P545"/>
  <c r="P541"/>
  <c r="P537"/>
  <c r="P533"/>
  <c r="P529"/>
  <c r="O516"/>
  <c r="S512"/>
  <c r="T512" s="1"/>
  <c r="O500"/>
  <c r="S496"/>
  <c r="T496" s="1"/>
  <c r="O484"/>
  <c r="S480"/>
  <c r="T480" s="1"/>
  <c r="O349"/>
  <c r="O333"/>
  <c r="Q428"/>
  <c r="P428"/>
  <c r="S426"/>
  <c r="S427"/>
  <c r="T427" s="1"/>
  <c r="Q412"/>
  <c r="P412"/>
  <c r="S410"/>
  <c r="S411"/>
  <c r="T411" s="1"/>
  <c r="Q396"/>
  <c r="P396"/>
  <c r="S394"/>
  <c r="S393"/>
  <c r="S395"/>
  <c r="T395" s="1"/>
  <c r="Q380"/>
  <c r="P380"/>
  <c r="S378"/>
  <c r="S377"/>
  <c r="T377" s="1"/>
  <c r="S379"/>
  <c r="T379" s="1"/>
  <c r="Q348"/>
  <c r="P348"/>
  <c r="T341"/>
  <c r="S346"/>
  <c r="T346" s="1"/>
  <c r="S347"/>
  <c r="T347" s="1"/>
  <c r="Q332"/>
  <c r="P332"/>
  <c r="T325"/>
  <c r="S330"/>
  <c r="S329"/>
  <c r="S331"/>
  <c r="T331" s="1"/>
  <c r="Q316"/>
  <c r="P316"/>
  <c r="T313"/>
  <c r="S318"/>
  <c r="S317"/>
  <c r="T317" s="1"/>
  <c r="S319"/>
  <c r="T319" s="1"/>
  <c r="Q304"/>
  <c r="P304"/>
  <c r="O471"/>
  <c r="O463"/>
  <c r="T458"/>
  <c r="O457"/>
  <c r="T454"/>
  <c r="O453"/>
  <c r="T450"/>
  <c r="O449"/>
  <c r="T446"/>
  <c r="O445"/>
  <c r="T442"/>
  <c r="O441"/>
  <c r="T438"/>
  <c r="O437"/>
  <c r="O433"/>
  <c r="O426"/>
  <c r="T422"/>
  <c r="O417"/>
  <c r="O410"/>
  <c r="T406"/>
  <c r="O401"/>
  <c r="O394"/>
  <c r="O385"/>
  <c r="O378"/>
  <c r="T374"/>
  <c r="O369"/>
  <c r="O366"/>
  <c r="O361"/>
  <c r="O358"/>
  <c r="O353"/>
  <c r="O346"/>
  <c r="T342"/>
  <c r="O337"/>
  <c r="O330"/>
  <c r="T326"/>
  <c r="O321"/>
  <c r="T314"/>
  <c r="O309"/>
  <c r="O305"/>
  <c r="O302"/>
  <c r="T429"/>
  <c r="S434"/>
  <c r="T434" s="1"/>
  <c r="S435"/>
  <c r="T435" s="1"/>
  <c r="Q420"/>
  <c r="P420"/>
  <c r="T413"/>
  <c r="S418"/>
  <c r="T418" s="1"/>
  <c r="S419"/>
  <c r="T419" s="1"/>
  <c r="Q404"/>
  <c r="P404"/>
  <c r="T397"/>
  <c r="S402"/>
  <c r="T402" s="1"/>
  <c r="S403"/>
  <c r="T403" s="1"/>
  <c r="Q388"/>
  <c r="P388"/>
  <c r="S386"/>
  <c r="T386" s="1"/>
  <c r="S385"/>
  <c r="T385" s="1"/>
  <c r="S387"/>
  <c r="T387" s="1"/>
  <c r="Q372"/>
  <c r="P372"/>
  <c r="T349"/>
  <c r="S354"/>
  <c r="T354" s="1"/>
  <c r="S355"/>
  <c r="T355" s="1"/>
  <c r="Q340"/>
  <c r="P340"/>
  <c r="T333"/>
  <c r="S338"/>
  <c r="T338" s="1"/>
  <c r="S337"/>
  <c r="T337" s="1"/>
  <c r="S339"/>
  <c r="T339" s="1"/>
  <c r="Q324"/>
  <c r="P324"/>
  <c r="S322"/>
  <c r="T322" s="1"/>
  <c r="S321"/>
  <c r="T321" s="1"/>
  <c r="S323"/>
  <c r="T323" s="1"/>
  <c r="Q312"/>
  <c r="P312"/>
  <c r="T305"/>
  <c r="S310"/>
  <c r="T310" s="1"/>
  <c r="S309"/>
  <c r="T309" s="1"/>
  <c r="S311"/>
  <c r="T311" s="1"/>
  <c r="T301"/>
  <c r="S302"/>
  <c r="T302" s="1"/>
  <c r="S306"/>
  <c r="T306" s="1"/>
  <c r="S305"/>
  <c r="S303"/>
  <c r="T303" s="1"/>
  <c r="S307"/>
  <c r="T307" s="1"/>
  <c r="S523"/>
  <c r="T523" s="1"/>
  <c r="S519"/>
  <c r="T519" s="1"/>
  <c r="T518"/>
  <c r="S515"/>
  <c r="T515" s="1"/>
  <c r="T514"/>
  <c r="S511"/>
  <c r="T510"/>
  <c r="S507"/>
  <c r="T507" s="1"/>
  <c r="T506"/>
  <c r="S503"/>
  <c r="T503" s="1"/>
  <c r="S499"/>
  <c r="T499" s="1"/>
  <c r="T498"/>
  <c r="S495"/>
  <c r="T495" s="1"/>
  <c r="T494"/>
  <c r="S491"/>
  <c r="T491" s="1"/>
  <c r="T490"/>
  <c r="S487"/>
  <c r="T487" s="1"/>
  <c r="T486"/>
  <c r="S483"/>
  <c r="T483" s="1"/>
  <c r="T482"/>
  <c r="S479"/>
  <c r="T478"/>
  <c r="T474"/>
  <c r="O467"/>
  <c r="S463"/>
  <c r="T463" s="1"/>
  <c r="S459"/>
  <c r="T459" s="1"/>
  <c r="S457"/>
  <c r="S455"/>
  <c r="T455" s="1"/>
  <c r="S453"/>
  <c r="S451"/>
  <c r="T451" s="1"/>
  <c r="S449"/>
  <c r="S447"/>
  <c r="S445"/>
  <c r="S443"/>
  <c r="S441"/>
  <c r="T441" s="1"/>
  <c r="O434"/>
  <c r="P431"/>
  <c r="T430"/>
  <c r="O425"/>
  <c r="O423"/>
  <c r="S425"/>
  <c r="O418"/>
  <c r="P415"/>
  <c r="O409"/>
  <c r="O407"/>
  <c r="S409"/>
  <c r="T409" s="1"/>
  <c r="O402"/>
  <c r="P399"/>
  <c r="O393"/>
  <c r="O391"/>
  <c r="O386"/>
  <c r="P383"/>
  <c r="T382"/>
  <c r="O377"/>
  <c r="O375"/>
  <c r="O370"/>
  <c r="P367"/>
  <c r="O365"/>
  <c r="O363"/>
  <c r="O362"/>
  <c r="P359"/>
  <c r="O357"/>
  <c r="O355"/>
  <c r="O354"/>
  <c r="P351"/>
  <c r="O345"/>
  <c r="O343"/>
  <c r="S345"/>
  <c r="O338"/>
  <c r="P335"/>
  <c r="T334"/>
  <c r="O329"/>
  <c r="O327"/>
  <c r="O322"/>
  <c r="T318"/>
  <c r="S316"/>
  <c r="T316" s="1"/>
  <c r="O310"/>
  <c r="P303"/>
  <c r="Q432"/>
  <c r="P432"/>
  <c r="T425"/>
  <c r="S430"/>
  <c r="S431"/>
  <c r="T431" s="1"/>
  <c r="Q416"/>
  <c r="P416"/>
  <c r="S414"/>
  <c r="T414" s="1"/>
  <c r="S415"/>
  <c r="T415" s="1"/>
  <c r="Q400"/>
  <c r="P400"/>
  <c r="T393"/>
  <c r="S398"/>
  <c r="T398" s="1"/>
  <c r="S397"/>
  <c r="S399"/>
  <c r="T399" s="1"/>
  <c r="Q384"/>
  <c r="P384"/>
  <c r="S382"/>
  <c r="S381"/>
  <c r="T381" s="1"/>
  <c r="S383"/>
  <c r="T383" s="1"/>
  <c r="Q368"/>
  <c r="P368"/>
  <c r="T365"/>
  <c r="S370"/>
  <c r="T370" s="1"/>
  <c r="S369"/>
  <c r="T369" s="1"/>
  <c r="S371"/>
  <c r="T371" s="1"/>
  <c r="Q360"/>
  <c r="P360"/>
  <c r="T357"/>
  <c r="S362"/>
  <c r="T362" s="1"/>
  <c r="S361"/>
  <c r="T361" s="1"/>
  <c r="S363"/>
  <c r="T363" s="1"/>
  <c r="P352"/>
  <c r="T345"/>
  <c r="S350"/>
  <c r="T350" s="1"/>
  <c r="S351"/>
  <c r="T351" s="1"/>
  <c r="Q336"/>
  <c r="P336"/>
  <c r="T329"/>
  <c r="S334"/>
  <c r="S333"/>
  <c r="S335"/>
  <c r="T335" s="1"/>
  <c r="Q320"/>
  <c r="P320"/>
  <c r="Q308"/>
  <c r="P308"/>
  <c r="T466"/>
  <c r="S471"/>
  <c r="T471" s="1"/>
  <c r="O459"/>
  <c r="T457"/>
  <c r="O455"/>
  <c r="T453"/>
  <c r="O451"/>
  <c r="T449"/>
  <c r="T447"/>
  <c r="O447"/>
  <c r="T445"/>
  <c r="T443"/>
  <c r="O443"/>
  <c r="O439"/>
  <c r="S437"/>
  <c r="T437" s="1"/>
  <c r="O430"/>
  <c r="T426"/>
  <c r="S424"/>
  <c r="T424" s="1"/>
  <c r="O421"/>
  <c r="S421"/>
  <c r="T421" s="1"/>
  <c r="O414"/>
  <c r="T410"/>
  <c r="S408"/>
  <c r="T408" s="1"/>
  <c r="O405"/>
  <c r="S405"/>
  <c r="T405" s="1"/>
  <c r="O398"/>
  <c r="T394"/>
  <c r="S392"/>
  <c r="T392" s="1"/>
  <c r="O389"/>
  <c r="O382"/>
  <c r="T378"/>
  <c r="S376"/>
  <c r="T376" s="1"/>
  <c r="O373"/>
  <c r="T366"/>
  <c r="T358"/>
  <c r="O350"/>
  <c r="S344"/>
  <c r="T344" s="1"/>
  <c r="O341"/>
  <c r="S341"/>
  <c r="O334"/>
  <c r="T330"/>
  <c r="S328"/>
  <c r="T328" s="1"/>
  <c r="O325"/>
  <c r="O318"/>
  <c r="P315"/>
  <c r="O313"/>
  <c r="O306"/>
  <c r="A7" i="78"/>
  <c r="A6"/>
  <c r="P497" i="77" l="1"/>
  <c r="Q439"/>
  <c r="P439"/>
  <c r="Q343"/>
  <c r="P343"/>
  <c r="P354"/>
  <c r="Q354"/>
  <c r="P362"/>
  <c r="Q362"/>
  <c r="P370"/>
  <c r="Q370"/>
  <c r="Q407"/>
  <c r="P407"/>
  <c r="P418"/>
  <c r="Q418"/>
  <c r="P305"/>
  <c r="Q305"/>
  <c r="P346"/>
  <c r="Q346"/>
  <c r="P366"/>
  <c r="Q366"/>
  <c r="P385"/>
  <c r="Q385"/>
  <c r="P426"/>
  <c r="Q426"/>
  <c r="Q441"/>
  <c r="P441"/>
  <c r="Q449"/>
  <c r="P449"/>
  <c r="Q457"/>
  <c r="P457"/>
  <c r="P500"/>
  <c r="Q500"/>
  <c r="Q560"/>
  <c r="P560"/>
  <c r="P342"/>
  <c r="Q342"/>
  <c r="P523"/>
  <c r="Q523"/>
  <c r="P531"/>
  <c r="Q531"/>
  <c r="P539"/>
  <c r="Q539"/>
  <c r="P547"/>
  <c r="Q547"/>
  <c r="P555"/>
  <c r="Q555"/>
  <c r="P390"/>
  <c r="Q390"/>
  <c r="P470"/>
  <c r="Q470"/>
  <c r="P496"/>
  <c r="Q496"/>
  <c r="P515"/>
  <c r="Q515"/>
  <c r="Q564"/>
  <c r="P564"/>
  <c r="Q582"/>
  <c r="P582"/>
  <c r="Q590"/>
  <c r="P590"/>
  <c r="Q598"/>
  <c r="P598"/>
  <c r="Q606"/>
  <c r="P606"/>
  <c r="Q614"/>
  <c r="P614"/>
  <c r="P644"/>
  <c r="Q644"/>
  <c r="P652"/>
  <c r="Q652"/>
  <c r="P660"/>
  <c r="Q660"/>
  <c r="P668"/>
  <c r="Q668"/>
  <c r="P676"/>
  <c r="Q676"/>
  <c r="P684"/>
  <c r="Q684"/>
  <c r="P596"/>
  <c r="Q596"/>
  <c r="P645"/>
  <c r="Q645"/>
  <c r="P680"/>
  <c r="Q680"/>
  <c r="P429"/>
  <c r="Q429"/>
  <c r="Q534"/>
  <c r="P534"/>
  <c r="Q542"/>
  <c r="P542"/>
  <c r="Q550"/>
  <c r="P550"/>
  <c r="Q690"/>
  <c r="P690"/>
  <c r="Q522"/>
  <c r="P522"/>
  <c r="P601"/>
  <c r="Q601"/>
  <c r="P648"/>
  <c r="Q648"/>
  <c r="P476"/>
  <c r="Q476"/>
  <c r="P621"/>
  <c r="Q621"/>
  <c r="P612"/>
  <c r="Q612"/>
  <c r="P382"/>
  <c r="Q382"/>
  <c r="P421"/>
  <c r="Q421"/>
  <c r="P425"/>
  <c r="Q425"/>
  <c r="P378"/>
  <c r="Q378"/>
  <c r="P475"/>
  <c r="Q475"/>
  <c r="P544"/>
  <c r="Q544"/>
  <c r="P374"/>
  <c r="Q374"/>
  <c r="P512"/>
  <c r="Q512"/>
  <c r="P413"/>
  <c r="Q413"/>
  <c r="P581"/>
  <c r="Q581"/>
  <c r="P589"/>
  <c r="Q589"/>
  <c r="P597"/>
  <c r="Q597"/>
  <c r="P605"/>
  <c r="Q605"/>
  <c r="P613"/>
  <c r="Q613"/>
  <c r="P628"/>
  <c r="Q628"/>
  <c r="P636"/>
  <c r="Q636"/>
  <c r="Q642"/>
  <c r="P642"/>
  <c r="Q650"/>
  <c r="P650"/>
  <c r="Q658"/>
  <c r="P658"/>
  <c r="Q666"/>
  <c r="P666"/>
  <c r="Q674"/>
  <c r="P674"/>
  <c r="Q682"/>
  <c r="P682"/>
  <c r="P629"/>
  <c r="Q629"/>
  <c r="P677"/>
  <c r="Q677"/>
  <c r="P593"/>
  <c r="Q593"/>
  <c r="P640"/>
  <c r="Q640"/>
  <c r="P462"/>
  <c r="Q462"/>
  <c r="P672"/>
  <c r="Q672"/>
  <c r="P398"/>
  <c r="Q398"/>
  <c r="Q451"/>
  <c r="P451"/>
  <c r="P341"/>
  <c r="Q341"/>
  <c r="P302"/>
  <c r="Q302"/>
  <c r="P361"/>
  <c r="Q361"/>
  <c r="Q471"/>
  <c r="P471"/>
  <c r="P349"/>
  <c r="Q349"/>
  <c r="P317"/>
  <c r="Q317"/>
  <c r="P507"/>
  <c r="Q507"/>
  <c r="P536"/>
  <c r="Q536"/>
  <c r="P306"/>
  <c r="Q306"/>
  <c r="P325"/>
  <c r="Q325"/>
  <c r="P350"/>
  <c r="Q350"/>
  <c r="P405"/>
  <c r="Q405"/>
  <c r="P430"/>
  <c r="Q430"/>
  <c r="Q443"/>
  <c r="P443"/>
  <c r="P310"/>
  <c r="Q310"/>
  <c r="Q327"/>
  <c r="P327"/>
  <c r="P338"/>
  <c r="Q338"/>
  <c r="P357"/>
  <c r="Q357"/>
  <c r="P365"/>
  <c r="Q365"/>
  <c r="P377"/>
  <c r="Q377"/>
  <c r="Q391"/>
  <c r="P391"/>
  <c r="P402"/>
  <c r="Q402"/>
  <c r="Q423"/>
  <c r="P423"/>
  <c r="P434"/>
  <c r="Q434"/>
  <c r="P467"/>
  <c r="Q467"/>
  <c r="P337"/>
  <c r="Q337"/>
  <c r="P358"/>
  <c r="Q358"/>
  <c r="P394"/>
  <c r="Q394"/>
  <c r="P417"/>
  <c r="Q417"/>
  <c r="Q437"/>
  <c r="P437"/>
  <c r="Q445"/>
  <c r="P445"/>
  <c r="Q453"/>
  <c r="P453"/>
  <c r="Q463"/>
  <c r="P463"/>
  <c r="P333"/>
  <c r="Q333"/>
  <c r="P484"/>
  <c r="Q484"/>
  <c r="P516"/>
  <c r="Q516"/>
  <c r="Q556"/>
  <c r="P556"/>
  <c r="P488"/>
  <c r="Q488"/>
  <c r="P504"/>
  <c r="Q504"/>
  <c r="P527"/>
  <c r="Q527"/>
  <c r="P535"/>
  <c r="Q535"/>
  <c r="P543"/>
  <c r="Q543"/>
  <c r="P551"/>
  <c r="Q551"/>
  <c r="P572"/>
  <c r="Q572"/>
  <c r="P422"/>
  <c r="Q422"/>
  <c r="P483"/>
  <c r="Q483"/>
  <c r="Q568"/>
  <c r="P568"/>
  <c r="Q626"/>
  <c r="P626"/>
  <c r="Q634"/>
  <c r="P634"/>
  <c r="P641"/>
  <c r="Q641"/>
  <c r="P649"/>
  <c r="Q649"/>
  <c r="P657"/>
  <c r="Q657"/>
  <c r="P665"/>
  <c r="Q665"/>
  <c r="P673"/>
  <c r="Q673"/>
  <c r="P681"/>
  <c r="Q681"/>
  <c r="P624"/>
  <c r="Q624"/>
  <c r="P664"/>
  <c r="Q664"/>
  <c r="P326"/>
  <c r="Q326"/>
  <c r="Q530"/>
  <c r="P530"/>
  <c r="Q538"/>
  <c r="P538"/>
  <c r="Q546"/>
  <c r="P546"/>
  <c r="P575"/>
  <c r="Q575"/>
  <c r="P381"/>
  <c r="Q381"/>
  <c r="P585"/>
  <c r="Q585"/>
  <c r="P609"/>
  <c r="Q609"/>
  <c r="P669"/>
  <c r="Q669"/>
  <c r="P397"/>
  <c r="Q397"/>
  <c r="P653"/>
  <c r="Q653"/>
  <c r="P313"/>
  <c r="Q313"/>
  <c r="Q455"/>
  <c r="P455"/>
  <c r="P329"/>
  <c r="Q329"/>
  <c r="P393"/>
  <c r="Q393"/>
  <c r="P321"/>
  <c r="Q321"/>
  <c r="P401"/>
  <c r="Q401"/>
  <c r="P559"/>
  <c r="Q559"/>
  <c r="P491"/>
  <c r="Q491"/>
  <c r="P520"/>
  <c r="Q520"/>
  <c r="P528"/>
  <c r="Q528"/>
  <c r="P552"/>
  <c r="Q552"/>
  <c r="P318"/>
  <c r="Q318"/>
  <c r="P334"/>
  <c r="Q334"/>
  <c r="P373"/>
  <c r="Q373"/>
  <c r="P389"/>
  <c r="Q389"/>
  <c r="P414"/>
  <c r="Q414"/>
  <c r="Q447"/>
  <c r="P447"/>
  <c r="Q459"/>
  <c r="P459"/>
  <c r="P322"/>
  <c r="Q322"/>
  <c r="P345"/>
  <c r="Q345"/>
  <c r="Q355"/>
  <c r="P355"/>
  <c r="Q363"/>
  <c r="P363"/>
  <c r="Q375"/>
  <c r="P375"/>
  <c r="P386"/>
  <c r="Q386"/>
  <c r="P409"/>
  <c r="Q409"/>
  <c r="P309"/>
  <c r="Q309"/>
  <c r="P330"/>
  <c r="Q330"/>
  <c r="P353"/>
  <c r="Q353"/>
  <c r="P369"/>
  <c r="Q369"/>
  <c r="P410"/>
  <c r="Q410"/>
  <c r="P433"/>
  <c r="Q433"/>
  <c r="P563"/>
  <c r="Q563"/>
  <c r="P524"/>
  <c r="Q524"/>
  <c r="P532"/>
  <c r="Q532"/>
  <c r="P540"/>
  <c r="Q540"/>
  <c r="P548"/>
  <c r="Q548"/>
  <c r="P406"/>
  <c r="Q406"/>
  <c r="P480"/>
  <c r="Q480"/>
  <c r="P499"/>
  <c r="Q499"/>
  <c r="P567"/>
  <c r="Q567"/>
  <c r="P576"/>
  <c r="Q576"/>
  <c r="P584"/>
  <c r="Q584"/>
  <c r="P592"/>
  <c r="Q592"/>
  <c r="P600"/>
  <c r="Q600"/>
  <c r="P608"/>
  <c r="Q608"/>
  <c r="P616"/>
  <c r="Q616"/>
  <c r="P625"/>
  <c r="Q625"/>
  <c r="P633"/>
  <c r="Q633"/>
  <c r="P620"/>
  <c r="Q620"/>
  <c r="P656"/>
  <c r="Q656"/>
  <c r="P685"/>
  <c r="Q685"/>
  <c r="P492"/>
  <c r="Q492"/>
  <c r="Q554"/>
  <c r="P554"/>
  <c r="P577"/>
  <c r="Q577"/>
  <c r="P604"/>
  <c r="Q604"/>
  <c r="P661"/>
  <c r="Q661"/>
  <c r="P314"/>
  <c r="Q314"/>
  <c r="P508"/>
  <c r="Q508"/>
  <c r="P632"/>
  <c r="Q632"/>
  <c r="Y300"/>
  <c r="X300"/>
  <c r="V300"/>
  <c r="W300" s="1"/>
  <c r="U300"/>
  <c r="R300"/>
  <c r="N300"/>
  <c r="M300"/>
  <c r="L300"/>
  <c r="K300"/>
  <c r="J300"/>
  <c r="Y299"/>
  <c r="X299"/>
  <c r="V299"/>
  <c r="W299" s="1"/>
  <c r="U299"/>
  <c r="R299"/>
  <c r="N299"/>
  <c r="M299"/>
  <c r="L299"/>
  <c r="K299"/>
  <c r="J299"/>
  <c r="Y298"/>
  <c r="X298"/>
  <c r="V298"/>
  <c r="W298" s="1"/>
  <c r="U298"/>
  <c r="R298"/>
  <c r="N298"/>
  <c r="M298"/>
  <c r="L298"/>
  <c r="K298"/>
  <c r="J298"/>
  <c r="Y297"/>
  <c r="X297"/>
  <c r="V297"/>
  <c r="W297" s="1"/>
  <c r="U297"/>
  <c r="R297"/>
  <c r="N297"/>
  <c r="M297"/>
  <c r="L297"/>
  <c r="K297"/>
  <c r="J297"/>
  <c r="Y296"/>
  <c r="X296"/>
  <c r="V296"/>
  <c r="W296" s="1"/>
  <c r="U296"/>
  <c r="R296"/>
  <c r="N296"/>
  <c r="M296"/>
  <c r="L296"/>
  <c r="K296"/>
  <c r="J296"/>
  <c r="Y295"/>
  <c r="X295"/>
  <c r="V295"/>
  <c r="W295" s="1"/>
  <c r="U295"/>
  <c r="R295"/>
  <c r="N295"/>
  <c r="M295"/>
  <c r="L295"/>
  <c r="K295"/>
  <c r="J295"/>
  <c r="Y294"/>
  <c r="X294"/>
  <c r="V294"/>
  <c r="W294" s="1"/>
  <c r="U294"/>
  <c r="R294"/>
  <c r="N294"/>
  <c r="M294"/>
  <c r="L294"/>
  <c r="K294"/>
  <c r="J294"/>
  <c r="Y293"/>
  <c r="X293"/>
  <c r="V293"/>
  <c r="W293" s="1"/>
  <c r="U293"/>
  <c r="R293"/>
  <c r="N293"/>
  <c r="M293"/>
  <c r="L293"/>
  <c r="K293"/>
  <c r="J293"/>
  <c r="Y292"/>
  <c r="X292"/>
  <c r="V292"/>
  <c r="W292" s="1"/>
  <c r="U292"/>
  <c r="R292"/>
  <c r="N292"/>
  <c r="M292"/>
  <c r="L292"/>
  <c r="K292"/>
  <c r="J292"/>
  <c r="Y291"/>
  <c r="X291"/>
  <c r="V291"/>
  <c r="W291" s="1"/>
  <c r="U291"/>
  <c r="R291"/>
  <c r="N291"/>
  <c r="M291"/>
  <c r="L291"/>
  <c r="K291"/>
  <c r="J291"/>
  <c r="Y290"/>
  <c r="X290"/>
  <c r="V290"/>
  <c r="W290" s="1"/>
  <c r="U290"/>
  <c r="R290"/>
  <c r="S296" s="1"/>
  <c r="N290"/>
  <c r="M290"/>
  <c r="L290"/>
  <c r="K290"/>
  <c r="J290"/>
  <c r="Y289"/>
  <c r="X289"/>
  <c r="V289"/>
  <c r="W289" s="1"/>
  <c r="U289"/>
  <c r="R289"/>
  <c r="N289"/>
  <c r="M289"/>
  <c r="L289"/>
  <c r="K289"/>
  <c r="J289"/>
  <c r="Y288"/>
  <c r="X288"/>
  <c r="V288"/>
  <c r="W288" s="1"/>
  <c r="U288"/>
  <c r="R288"/>
  <c r="N288"/>
  <c r="M288"/>
  <c r="L288"/>
  <c r="K288"/>
  <c r="J288"/>
  <c r="Y287"/>
  <c r="X287"/>
  <c r="W287"/>
  <c r="V287"/>
  <c r="U287"/>
  <c r="R287"/>
  <c r="N287"/>
  <c r="M287"/>
  <c r="L287"/>
  <c r="K287"/>
  <c r="J287"/>
  <c r="Y286"/>
  <c r="X286"/>
  <c r="V286"/>
  <c r="W286" s="1"/>
  <c r="U286"/>
  <c r="R286"/>
  <c r="N286"/>
  <c r="M286"/>
  <c r="L286"/>
  <c r="K286"/>
  <c r="J286"/>
  <c r="Y285"/>
  <c r="X285"/>
  <c r="V285"/>
  <c r="W285" s="1"/>
  <c r="U285"/>
  <c r="R285"/>
  <c r="N285"/>
  <c r="M285"/>
  <c r="L285"/>
  <c r="K285"/>
  <c r="J285"/>
  <c r="Y284"/>
  <c r="X284"/>
  <c r="V284"/>
  <c r="W284" s="1"/>
  <c r="U284"/>
  <c r="R284"/>
  <c r="N284"/>
  <c r="M284"/>
  <c r="L284"/>
  <c r="K284"/>
  <c r="J284"/>
  <c r="Y283"/>
  <c r="X283"/>
  <c r="V283"/>
  <c r="W283" s="1"/>
  <c r="U283"/>
  <c r="R283"/>
  <c r="N283"/>
  <c r="M283"/>
  <c r="L283"/>
  <c r="K283"/>
  <c r="J283"/>
  <c r="Y282"/>
  <c r="X282"/>
  <c r="V282"/>
  <c r="W282" s="1"/>
  <c r="U282"/>
  <c r="R282"/>
  <c r="N282"/>
  <c r="M282"/>
  <c r="L282"/>
  <c r="K282"/>
  <c r="J282"/>
  <c r="Y281"/>
  <c r="X281"/>
  <c r="V281"/>
  <c r="W281" s="1"/>
  <c r="U281"/>
  <c r="R281"/>
  <c r="N281"/>
  <c r="M281"/>
  <c r="L281"/>
  <c r="K281"/>
  <c r="J281"/>
  <c r="Y280"/>
  <c r="X280"/>
  <c r="V280"/>
  <c r="W280" s="1"/>
  <c r="U280"/>
  <c r="R280"/>
  <c r="N280"/>
  <c r="M280"/>
  <c r="L280"/>
  <c r="K280"/>
  <c r="J280"/>
  <c r="Y279"/>
  <c r="X279"/>
  <c r="V279"/>
  <c r="W279" s="1"/>
  <c r="U279"/>
  <c r="R279"/>
  <c r="N279"/>
  <c r="M279"/>
  <c r="L279"/>
  <c r="K279"/>
  <c r="J279"/>
  <c r="Y278"/>
  <c r="X278"/>
  <c r="V278"/>
  <c r="W278" s="1"/>
  <c r="U278"/>
  <c r="R278"/>
  <c r="N278"/>
  <c r="M278"/>
  <c r="L278"/>
  <c r="K278"/>
  <c r="J278"/>
  <c r="Y277"/>
  <c r="X277"/>
  <c r="V277"/>
  <c r="W277" s="1"/>
  <c r="U277"/>
  <c r="R277"/>
  <c r="N277"/>
  <c r="M277"/>
  <c r="L277"/>
  <c r="K277"/>
  <c r="J277"/>
  <c r="Y276"/>
  <c r="X276"/>
  <c r="V276"/>
  <c r="W276" s="1"/>
  <c r="U276"/>
  <c r="R276"/>
  <c r="N276"/>
  <c r="M276"/>
  <c r="L276"/>
  <c r="K276"/>
  <c r="J276"/>
  <c r="Y275"/>
  <c r="X275"/>
  <c r="V275"/>
  <c r="W275" s="1"/>
  <c r="U275"/>
  <c r="R275"/>
  <c r="N275"/>
  <c r="M275"/>
  <c r="L275"/>
  <c r="K275"/>
  <c r="J275"/>
  <c r="Y274"/>
  <c r="X274"/>
  <c r="V274"/>
  <c r="W274" s="1"/>
  <c r="U274"/>
  <c r="R274"/>
  <c r="N274"/>
  <c r="M274"/>
  <c r="L274"/>
  <c r="K274"/>
  <c r="J274"/>
  <c r="Y273"/>
  <c r="X273"/>
  <c r="V273"/>
  <c r="W273" s="1"/>
  <c r="U273"/>
  <c r="R273"/>
  <c r="N273"/>
  <c r="M273"/>
  <c r="L273"/>
  <c r="K273"/>
  <c r="J273"/>
  <c r="Y272"/>
  <c r="X272"/>
  <c r="V272"/>
  <c r="W272" s="1"/>
  <c r="U272"/>
  <c r="R272"/>
  <c r="N272"/>
  <c r="M272"/>
  <c r="L272"/>
  <c r="K272"/>
  <c r="J272"/>
  <c r="Y271"/>
  <c r="X271"/>
  <c r="V271"/>
  <c r="W271" s="1"/>
  <c r="U271"/>
  <c r="R271"/>
  <c r="N271"/>
  <c r="M271"/>
  <c r="L271"/>
  <c r="K271"/>
  <c r="J271"/>
  <c r="Y270"/>
  <c r="X270"/>
  <c r="V270"/>
  <c r="W270" s="1"/>
  <c r="U270"/>
  <c r="R270"/>
  <c r="N270"/>
  <c r="M270"/>
  <c r="L270"/>
  <c r="K270"/>
  <c r="J270"/>
  <c r="Y269"/>
  <c r="X269"/>
  <c r="V269"/>
  <c r="W269" s="1"/>
  <c r="U269"/>
  <c r="R269"/>
  <c r="N269"/>
  <c r="M269"/>
  <c r="L269"/>
  <c r="K269"/>
  <c r="J269"/>
  <c r="Y268"/>
  <c r="X268"/>
  <c r="V268"/>
  <c r="W268" s="1"/>
  <c r="U268"/>
  <c r="R268"/>
  <c r="N268"/>
  <c r="M268"/>
  <c r="L268"/>
  <c r="K268"/>
  <c r="J268"/>
  <c r="Y267"/>
  <c r="X267"/>
  <c r="V267"/>
  <c r="W267" s="1"/>
  <c r="U267"/>
  <c r="R267"/>
  <c r="N267"/>
  <c r="M267"/>
  <c r="L267"/>
  <c r="K267"/>
  <c r="J267"/>
  <c r="Y266"/>
  <c r="X266"/>
  <c r="V266"/>
  <c r="W266" s="1"/>
  <c r="U266"/>
  <c r="R266"/>
  <c r="N266"/>
  <c r="M266"/>
  <c r="L266"/>
  <c r="K266"/>
  <c r="J266"/>
  <c r="Y265"/>
  <c r="X265"/>
  <c r="V265"/>
  <c r="W265" s="1"/>
  <c r="U265"/>
  <c r="R265"/>
  <c r="N265"/>
  <c r="M265"/>
  <c r="L265"/>
  <c r="K265"/>
  <c r="J265"/>
  <c r="Y264"/>
  <c r="X264"/>
  <c r="V264"/>
  <c r="W264" s="1"/>
  <c r="U264"/>
  <c r="R264"/>
  <c r="N264"/>
  <c r="M264"/>
  <c r="L264"/>
  <c r="K264"/>
  <c r="J264"/>
  <c r="Y263"/>
  <c r="X263"/>
  <c r="V263"/>
  <c r="W263" s="1"/>
  <c r="U263"/>
  <c r="R263"/>
  <c r="N263"/>
  <c r="M263"/>
  <c r="L263"/>
  <c r="K263"/>
  <c r="J263"/>
  <c r="Y262"/>
  <c r="X262"/>
  <c r="V262"/>
  <c r="W262" s="1"/>
  <c r="U262"/>
  <c r="R262"/>
  <c r="N262"/>
  <c r="M262"/>
  <c r="L262"/>
  <c r="K262"/>
  <c r="J262"/>
  <c r="Y261"/>
  <c r="X261"/>
  <c r="V261"/>
  <c r="W261" s="1"/>
  <c r="U261"/>
  <c r="R261"/>
  <c r="N261"/>
  <c r="M261"/>
  <c r="L261"/>
  <c r="K261"/>
  <c r="J261"/>
  <c r="Y260"/>
  <c r="X260"/>
  <c r="V260"/>
  <c r="W260" s="1"/>
  <c r="U260"/>
  <c r="R260"/>
  <c r="N260"/>
  <c r="M260"/>
  <c r="L260"/>
  <c r="K260"/>
  <c r="J260"/>
  <c r="Y259"/>
  <c r="X259"/>
  <c r="V259"/>
  <c r="W259" s="1"/>
  <c r="U259"/>
  <c r="R259"/>
  <c r="N259"/>
  <c r="M259"/>
  <c r="L259"/>
  <c r="K259"/>
  <c r="J259"/>
  <c r="Y258"/>
  <c r="X258"/>
  <c r="V258"/>
  <c r="W258" s="1"/>
  <c r="U258"/>
  <c r="R258"/>
  <c r="N258"/>
  <c r="M258"/>
  <c r="L258"/>
  <c r="K258"/>
  <c r="J258"/>
  <c r="Y257"/>
  <c r="X257"/>
  <c r="V257"/>
  <c r="W257" s="1"/>
  <c r="U257"/>
  <c r="R257"/>
  <c r="N257"/>
  <c r="M257"/>
  <c r="L257"/>
  <c r="K257"/>
  <c r="J257"/>
  <c r="Y256"/>
  <c r="X256"/>
  <c r="V256"/>
  <c r="W256" s="1"/>
  <c r="U256"/>
  <c r="R256"/>
  <c r="N256"/>
  <c r="M256"/>
  <c r="L256"/>
  <c r="K256"/>
  <c r="J256"/>
  <c r="Y255"/>
  <c r="X255"/>
  <c r="V255"/>
  <c r="W255" s="1"/>
  <c r="U255"/>
  <c r="R255"/>
  <c r="N255"/>
  <c r="M255"/>
  <c r="L255"/>
  <c r="K255"/>
  <c r="J255"/>
  <c r="Y254"/>
  <c r="X254"/>
  <c r="V254"/>
  <c r="W254" s="1"/>
  <c r="U254"/>
  <c r="R254"/>
  <c r="N254"/>
  <c r="M254"/>
  <c r="L254"/>
  <c r="K254"/>
  <c r="J254"/>
  <c r="Y253"/>
  <c r="X253"/>
  <c r="V253"/>
  <c r="W253" s="1"/>
  <c r="U253"/>
  <c r="R253"/>
  <c r="N253"/>
  <c r="M253"/>
  <c r="L253"/>
  <c r="K253"/>
  <c r="J253"/>
  <c r="Y252"/>
  <c r="X252"/>
  <c r="V252"/>
  <c r="W252" s="1"/>
  <c r="U252"/>
  <c r="R252"/>
  <c r="N252"/>
  <c r="M252"/>
  <c r="L252"/>
  <c r="K252"/>
  <c r="J252"/>
  <c r="Y251"/>
  <c r="X251"/>
  <c r="V251"/>
  <c r="W251" s="1"/>
  <c r="U251"/>
  <c r="R251"/>
  <c r="N251"/>
  <c r="M251"/>
  <c r="L251"/>
  <c r="K251"/>
  <c r="J251"/>
  <c r="Y250"/>
  <c r="X250"/>
  <c r="V250"/>
  <c r="W250" s="1"/>
  <c r="U250"/>
  <c r="R250"/>
  <c r="N250"/>
  <c r="M250"/>
  <c r="L250"/>
  <c r="K250"/>
  <c r="J250"/>
  <c r="Y249"/>
  <c r="X249"/>
  <c r="V249"/>
  <c r="W249" s="1"/>
  <c r="U249"/>
  <c r="R249"/>
  <c r="N249"/>
  <c r="M249"/>
  <c r="L249"/>
  <c r="K249"/>
  <c r="J249"/>
  <c r="Y248"/>
  <c r="X248"/>
  <c r="V248"/>
  <c r="W248" s="1"/>
  <c r="U248"/>
  <c r="R248"/>
  <c r="N248"/>
  <c r="M248"/>
  <c r="L248"/>
  <c r="K248"/>
  <c r="J248"/>
  <c r="Y247"/>
  <c r="X247"/>
  <c r="V247"/>
  <c r="W247" s="1"/>
  <c r="U247"/>
  <c r="R247"/>
  <c r="N247"/>
  <c r="M247"/>
  <c r="L247"/>
  <c r="K247"/>
  <c r="J247"/>
  <c r="Y246"/>
  <c r="X246"/>
  <c r="V246"/>
  <c r="W246" s="1"/>
  <c r="U246"/>
  <c r="R246"/>
  <c r="N246"/>
  <c r="M246"/>
  <c r="L246"/>
  <c r="K246"/>
  <c r="J246"/>
  <c r="Y245"/>
  <c r="X245"/>
  <c r="V245"/>
  <c r="W245" s="1"/>
  <c r="U245"/>
  <c r="R245"/>
  <c r="N245"/>
  <c r="M245"/>
  <c r="L245"/>
  <c r="K245"/>
  <c r="J245"/>
  <c r="Y244"/>
  <c r="X244"/>
  <c r="V244"/>
  <c r="W244" s="1"/>
  <c r="U244"/>
  <c r="R244"/>
  <c r="N244"/>
  <c r="M244"/>
  <c r="L244"/>
  <c r="K244"/>
  <c r="J244"/>
  <c r="Y243"/>
  <c r="X243"/>
  <c r="V243"/>
  <c r="W243" s="1"/>
  <c r="U243"/>
  <c r="R243"/>
  <c r="N243"/>
  <c r="M243"/>
  <c r="L243"/>
  <c r="K243"/>
  <c r="J243"/>
  <c r="Y242"/>
  <c r="X242"/>
  <c r="V242"/>
  <c r="W242" s="1"/>
  <c r="U242"/>
  <c r="R242"/>
  <c r="N242"/>
  <c r="M242"/>
  <c r="L242"/>
  <c r="K242"/>
  <c r="J242"/>
  <c r="Y241"/>
  <c r="X241"/>
  <c r="V241"/>
  <c r="W241" s="1"/>
  <c r="U241"/>
  <c r="R241"/>
  <c r="N241"/>
  <c r="M241"/>
  <c r="L241"/>
  <c r="K241"/>
  <c r="J241"/>
  <c r="Y240"/>
  <c r="X240"/>
  <c r="V240"/>
  <c r="W240" s="1"/>
  <c r="U240"/>
  <c r="R240"/>
  <c r="N240"/>
  <c r="M240"/>
  <c r="L240"/>
  <c r="K240"/>
  <c r="J240"/>
  <c r="Y239"/>
  <c r="X239"/>
  <c r="V239"/>
  <c r="W239" s="1"/>
  <c r="U239"/>
  <c r="R239"/>
  <c r="N239"/>
  <c r="M239"/>
  <c r="L239"/>
  <c r="K239"/>
  <c r="J239"/>
  <c r="Y238"/>
  <c r="X238"/>
  <c r="V238"/>
  <c r="W238" s="1"/>
  <c r="U238"/>
  <c r="R238"/>
  <c r="N238"/>
  <c r="M238"/>
  <c r="L238"/>
  <c r="K238"/>
  <c r="J238"/>
  <c r="Y237"/>
  <c r="X237"/>
  <c r="V237"/>
  <c r="W237" s="1"/>
  <c r="U237"/>
  <c r="R237"/>
  <c r="N237"/>
  <c r="M237"/>
  <c r="L237"/>
  <c r="K237"/>
  <c r="J237"/>
  <c r="Y236"/>
  <c r="X236"/>
  <c r="V236"/>
  <c r="W236" s="1"/>
  <c r="U236"/>
  <c r="R236"/>
  <c r="N236"/>
  <c r="M236"/>
  <c r="L236"/>
  <c r="K236"/>
  <c r="J236"/>
  <c r="Y235"/>
  <c r="X235"/>
  <c r="V235"/>
  <c r="W235" s="1"/>
  <c r="U235"/>
  <c r="R235"/>
  <c r="N235"/>
  <c r="M235"/>
  <c r="L235"/>
  <c r="K235"/>
  <c r="J235"/>
  <c r="Y234"/>
  <c r="X234"/>
  <c r="V234"/>
  <c r="W234" s="1"/>
  <c r="U234"/>
  <c r="R234"/>
  <c r="N234"/>
  <c r="M234"/>
  <c r="L234"/>
  <c r="K234"/>
  <c r="J234"/>
  <c r="Y233"/>
  <c r="X233"/>
  <c r="V233"/>
  <c r="W233" s="1"/>
  <c r="U233"/>
  <c r="R233"/>
  <c r="N233"/>
  <c r="M233"/>
  <c r="L233"/>
  <c r="K233"/>
  <c r="J233"/>
  <c r="Y232"/>
  <c r="X232"/>
  <c r="V232"/>
  <c r="W232" s="1"/>
  <c r="U232"/>
  <c r="R232"/>
  <c r="N232"/>
  <c r="M232"/>
  <c r="L232"/>
  <c r="K232"/>
  <c r="J232"/>
  <c r="Y231"/>
  <c r="X231"/>
  <c r="V231"/>
  <c r="W231" s="1"/>
  <c r="U231"/>
  <c r="R231"/>
  <c r="N231"/>
  <c r="M231"/>
  <c r="L231"/>
  <c r="K231"/>
  <c r="J231"/>
  <c r="Y230"/>
  <c r="X230"/>
  <c r="V230"/>
  <c r="W230" s="1"/>
  <c r="U230"/>
  <c r="R230"/>
  <c r="N230"/>
  <c r="M230"/>
  <c r="L230"/>
  <c r="K230"/>
  <c r="J230"/>
  <c r="Y229"/>
  <c r="X229"/>
  <c r="V229"/>
  <c r="W229" s="1"/>
  <c r="U229"/>
  <c r="R229"/>
  <c r="N229"/>
  <c r="M229"/>
  <c r="L229"/>
  <c r="K229"/>
  <c r="J229"/>
  <c r="Y228"/>
  <c r="X228"/>
  <c r="V228"/>
  <c r="W228" s="1"/>
  <c r="U228"/>
  <c r="R228"/>
  <c r="N228"/>
  <c r="M228"/>
  <c r="L228"/>
  <c r="K228"/>
  <c r="J228"/>
  <c r="Y227"/>
  <c r="X227"/>
  <c r="V227"/>
  <c r="W227" s="1"/>
  <c r="U227"/>
  <c r="R227"/>
  <c r="N227"/>
  <c r="M227"/>
  <c r="L227"/>
  <c r="K227"/>
  <c r="J227"/>
  <c r="Y226"/>
  <c r="X226"/>
  <c r="V226"/>
  <c r="W226" s="1"/>
  <c r="U226"/>
  <c r="R226"/>
  <c r="N226"/>
  <c r="M226"/>
  <c r="L226"/>
  <c r="K226"/>
  <c r="J226"/>
  <c r="Y225"/>
  <c r="X225"/>
  <c r="V225"/>
  <c r="W225" s="1"/>
  <c r="U225"/>
  <c r="R225"/>
  <c r="N225"/>
  <c r="M225"/>
  <c r="L225"/>
  <c r="K225"/>
  <c r="J225"/>
  <c r="Y224"/>
  <c r="X224"/>
  <c r="V224"/>
  <c r="W224" s="1"/>
  <c r="U224"/>
  <c r="R224"/>
  <c r="N224"/>
  <c r="M224"/>
  <c r="L224"/>
  <c r="K224"/>
  <c r="J224"/>
  <c r="Y223"/>
  <c r="X223"/>
  <c r="V223"/>
  <c r="W223" s="1"/>
  <c r="U223"/>
  <c r="R223"/>
  <c r="N223"/>
  <c r="M223"/>
  <c r="L223"/>
  <c r="K223"/>
  <c r="J223"/>
  <c r="Y222"/>
  <c r="X222"/>
  <c r="V222"/>
  <c r="W222" s="1"/>
  <c r="U222"/>
  <c r="R222"/>
  <c r="N222"/>
  <c r="M222"/>
  <c r="L222"/>
  <c r="K222"/>
  <c r="J222"/>
  <c r="Y221"/>
  <c r="X221"/>
  <c r="V221"/>
  <c r="W221" s="1"/>
  <c r="U221"/>
  <c r="R221"/>
  <c r="N221"/>
  <c r="M221"/>
  <c r="L221"/>
  <c r="K221"/>
  <c r="J221"/>
  <c r="Y220"/>
  <c r="X220"/>
  <c r="V220"/>
  <c r="W220" s="1"/>
  <c r="U220"/>
  <c r="R220"/>
  <c r="N220"/>
  <c r="M220"/>
  <c r="L220"/>
  <c r="K220"/>
  <c r="J220"/>
  <c r="Y219"/>
  <c r="X219"/>
  <c r="V219"/>
  <c r="W219" s="1"/>
  <c r="U219"/>
  <c r="R219"/>
  <c r="N219"/>
  <c r="M219"/>
  <c r="L219"/>
  <c r="K219"/>
  <c r="J219"/>
  <c r="Y218"/>
  <c r="X218"/>
  <c r="V218"/>
  <c r="W218" s="1"/>
  <c r="U218"/>
  <c r="R218"/>
  <c r="N218"/>
  <c r="M218"/>
  <c r="L218"/>
  <c r="K218"/>
  <c r="J218"/>
  <c r="Y217"/>
  <c r="X217"/>
  <c r="V217"/>
  <c r="W217" s="1"/>
  <c r="U217"/>
  <c r="R217"/>
  <c r="N217"/>
  <c r="M217"/>
  <c r="L217"/>
  <c r="K217"/>
  <c r="J217"/>
  <c r="Y216"/>
  <c r="X216"/>
  <c r="V216"/>
  <c r="W216" s="1"/>
  <c r="U216"/>
  <c r="R216"/>
  <c r="N216"/>
  <c r="M216"/>
  <c r="L216"/>
  <c r="K216"/>
  <c r="J216"/>
  <c r="Y215"/>
  <c r="X215"/>
  <c r="V215"/>
  <c r="W215" s="1"/>
  <c r="U215"/>
  <c r="R215"/>
  <c r="N215"/>
  <c r="M215"/>
  <c r="L215"/>
  <c r="K215"/>
  <c r="J215"/>
  <c r="Y214"/>
  <c r="X214"/>
  <c r="V214"/>
  <c r="W214" s="1"/>
  <c r="U214"/>
  <c r="R214"/>
  <c r="N214"/>
  <c r="M214"/>
  <c r="L214"/>
  <c r="K214"/>
  <c r="J214"/>
  <c r="Y213"/>
  <c r="X213"/>
  <c r="V213"/>
  <c r="W213" s="1"/>
  <c r="U213"/>
  <c r="R213"/>
  <c r="N213"/>
  <c r="M213"/>
  <c r="L213"/>
  <c r="K213"/>
  <c r="J213"/>
  <c r="Y212"/>
  <c r="X212"/>
  <c r="W212"/>
  <c r="V212"/>
  <c r="U212"/>
  <c r="R212"/>
  <c r="N212"/>
  <c r="M212"/>
  <c r="L212"/>
  <c r="K212"/>
  <c r="J212"/>
  <c r="Y211"/>
  <c r="X211"/>
  <c r="V211"/>
  <c r="W211" s="1"/>
  <c r="U211"/>
  <c r="R211"/>
  <c r="N211"/>
  <c r="M211"/>
  <c r="L211"/>
  <c r="K211"/>
  <c r="J211"/>
  <c r="Y210"/>
  <c r="X210"/>
  <c r="V210"/>
  <c r="W210" s="1"/>
  <c r="U210"/>
  <c r="R210"/>
  <c r="N210"/>
  <c r="M210"/>
  <c r="L210"/>
  <c r="K210"/>
  <c r="J210"/>
  <c r="Y209"/>
  <c r="X209"/>
  <c r="V209"/>
  <c r="W209" s="1"/>
  <c r="U209"/>
  <c r="R209"/>
  <c r="N209"/>
  <c r="M209"/>
  <c r="L209"/>
  <c r="K209"/>
  <c r="J209"/>
  <c r="Y208"/>
  <c r="X208"/>
  <c r="V208"/>
  <c r="W208" s="1"/>
  <c r="U208"/>
  <c r="R208"/>
  <c r="N208"/>
  <c r="M208"/>
  <c r="L208"/>
  <c r="K208"/>
  <c r="J208"/>
  <c r="Y207"/>
  <c r="X207"/>
  <c r="V207"/>
  <c r="W207" s="1"/>
  <c r="U207"/>
  <c r="R207"/>
  <c r="N207"/>
  <c r="M207"/>
  <c r="L207"/>
  <c r="K207"/>
  <c r="J207"/>
  <c r="Y206"/>
  <c r="X206"/>
  <c r="V206"/>
  <c r="W206" s="1"/>
  <c r="U206"/>
  <c r="R206"/>
  <c r="N206"/>
  <c r="M206"/>
  <c r="L206"/>
  <c r="K206"/>
  <c r="J206"/>
  <c r="Y205"/>
  <c r="X205"/>
  <c r="V205"/>
  <c r="W205" s="1"/>
  <c r="U205"/>
  <c r="R205"/>
  <c r="N205"/>
  <c r="M205"/>
  <c r="L205"/>
  <c r="K205"/>
  <c r="J205"/>
  <c r="Y204"/>
  <c r="X204"/>
  <c r="V204"/>
  <c r="W204" s="1"/>
  <c r="U204"/>
  <c r="R204"/>
  <c r="N204"/>
  <c r="M204"/>
  <c r="L204"/>
  <c r="K204"/>
  <c r="J204"/>
  <c r="Y203"/>
  <c r="X203"/>
  <c r="V203"/>
  <c r="W203" s="1"/>
  <c r="U203"/>
  <c r="R203"/>
  <c r="N203"/>
  <c r="M203"/>
  <c r="L203"/>
  <c r="K203"/>
  <c r="J203"/>
  <c r="Y202"/>
  <c r="X202"/>
  <c r="V202"/>
  <c r="W202" s="1"/>
  <c r="U202"/>
  <c r="R202"/>
  <c r="N202"/>
  <c r="M202"/>
  <c r="L202"/>
  <c r="K202"/>
  <c r="J202"/>
  <c r="Y201"/>
  <c r="X201"/>
  <c r="V201"/>
  <c r="W201" s="1"/>
  <c r="U201"/>
  <c r="R201"/>
  <c r="N201"/>
  <c r="M201"/>
  <c r="L201"/>
  <c r="K201"/>
  <c r="J201"/>
  <c r="Y200"/>
  <c r="X200"/>
  <c r="V200"/>
  <c r="W200" s="1"/>
  <c r="U200"/>
  <c r="R200"/>
  <c r="N200"/>
  <c r="M200"/>
  <c r="L200"/>
  <c r="K200"/>
  <c r="J200"/>
  <c r="Y199"/>
  <c r="X199"/>
  <c r="V199"/>
  <c r="W199" s="1"/>
  <c r="U199"/>
  <c r="R199"/>
  <c r="N199"/>
  <c r="M199"/>
  <c r="L199"/>
  <c r="K199"/>
  <c r="J199"/>
  <c r="Y198"/>
  <c r="X198"/>
  <c r="V198"/>
  <c r="W198" s="1"/>
  <c r="U198"/>
  <c r="R198"/>
  <c r="N198"/>
  <c r="M198"/>
  <c r="L198"/>
  <c r="K198"/>
  <c r="J198"/>
  <c r="Y197"/>
  <c r="X197"/>
  <c r="V197"/>
  <c r="W197" s="1"/>
  <c r="U197"/>
  <c r="R197"/>
  <c r="N197"/>
  <c r="M197"/>
  <c r="L197"/>
  <c r="K197"/>
  <c r="J197"/>
  <c r="Y196"/>
  <c r="X196"/>
  <c r="V196"/>
  <c r="W196" s="1"/>
  <c r="U196"/>
  <c r="R196"/>
  <c r="N196"/>
  <c r="M196"/>
  <c r="L196"/>
  <c r="K196"/>
  <c r="J196"/>
  <c r="Y195"/>
  <c r="X195"/>
  <c r="V195"/>
  <c r="W195" s="1"/>
  <c r="U195"/>
  <c r="R195"/>
  <c r="N195"/>
  <c r="M195"/>
  <c r="L195"/>
  <c r="K195"/>
  <c r="J195"/>
  <c r="Y194"/>
  <c r="X194"/>
  <c r="V194"/>
  <c r="W194" s="1"/>
  <c r="U194"/>
  <c r="R194"/>
  <c r="N194"/>
  <c r="M194"/>
  <c r="L194"/>
  <c r="K194"/>
  <c r="J194"/>
  <c r="Y193"/>
  <c r="X193"/>
  <c r="V193"/>
  <c r="W193" s="1"/>
  <c r="U193"/>
  <c r="R193"/>
  <c r="N193"/>
  <c r="M193"/>
  <c r="L193"/>
  <c r="K193"/>
  <c r="J193"/>
  <c r="Y192"/>
  <c r="X192"/>
  <c r="V192"/>
  <c r="W192" s="1"/>
  <c r="U192"/>
  <c r="R192"/>
  <c r="N192"/>
  <c r="M192"/>
  <c r="L192"/>
  <c r="K192"/>
  <c r="J192"/>
  <c r="Y191"/>
  <c r="X191"/>
  <c r="V191"/>
  <c r="W191" s="1"/>
  <c r="U191"/>
  <c r="R191"/>
  <c r="N191"/>
  <c r="M191"/>
  <c r="L191"/>
  <c r="K191"/>
  <c r="J191"/>
  <c r="Y190"/>
  <c r="X190"/>
  <c r="V190"/>
  <c r="W190" s="1"/>
  <c r="U190"/>
  <c r="R190"/>
  <c r="N190"/>
  <c r="M190"/>
  <c r="L190"/>
  <c r="K190"/>
  <c r="J190"/>
  <c r="Y189"/>
  <c r="X189"/>
  <c r="V189"/>
  <c r="W189" s="1"/>
  <c r="U189"/>
  <c r="R189"/>
  <c r="N189"/>
  <c r="M189"/>
  <c r="L189"/>
  <c r="K189"/>
  <c r="J189"/>
  <c r="Y188"/>
  <c r="X188"/>
  <c r="V188"/>
  <c r="W188" s="1"/>
  <c r="U188"/>
  <c r="R188"/>
  <c r="N188"/>
  <c r="M188"/>
  <c r="L188"/>
  <c r="K188"/>
  <c r="J188"/>
  <c r="Y187"/>
  <c r="X187"/>
  <c r="V187"/>
  <c r="W187" s="1"/>
  <c r="U187"/>
  <c r="R187"/>
  <c r="N187"/>
  <c r="M187"/>
  <c r="L187"/>
  <c r="K187"/>
  <c r="J187"/>
  <c r="Y186"/>
  <c r="X186"/>
  <c r="V186"/>
  <c r="W186" s="1"/>
  <c r="U186"/>
  <c r="R186"/>
  <c r="N186"/>
  <c r="M186"/>
  <c r="L186"/>
  <c r="K186"/>
  <c r="J186"/>
  <c r="Y185"/>
  <c r="X185"/>
  <c r="V185"/>
  <c r="W185" s="1"/>
  <c r="U185"/>
  <c r="R185"/>
  <c r="N185"/>
  <c r="M185"/>
  <c r="L185"/>
  <c r="K185"/>
  <c r="J185"/>
  <c r="Y184"/>
  <c r="X184"/>
  <c r="V184"/>
  <c r="W184" s="1"/>
  <c r="U184"/>
  <c r="R184"/>
  <c r="N184"/>
  <c r="M184"/>
  <c r="L184"/>
  <c r="K184"/>
  <c r="J184"/>
  <c r="Y183"/>
  <c r="X183"/>
  <c r="V183"/>
  <c r="W183" s="1"/>
  <c r="U183"/>
  <c r="R183"/>
  <c r="N183"/>
  <c r="M183"/>
  <c r="L183"/>
  <c r="K183"/>
  <c r="J183"/>
  <c r="Y182"/>
  <c r="X182"/>
  <c r="V182"/>
  <c r="W182" s="1"/>
  <c r="U182"/>
  <c r="R182"/>
  <c r="N182"/>
  <c r="M182"/>
  <c r="L182"/>
  <c r="K182"/>
  <c r="J182"/>
  <c r="Y181"/>
  <c r="X181"/>
  <c r="V181"/>
  <c r="W181" s="1"/>
  <c r="U181"/>
  <c r="R181"/>
  <c r="N181"/>
  <c r="M181"/>
  <c r="L181"/>
  <c r="K181"/>
  <c r="J181"/>
  <c r="Y180"/>
  <c r="X180"/>
  <c r="V180"/>
  <c r="W180" s="1"/>
  <c r="U180"/>
  <c r="R180"/>
  <c r="N180"/>
  <c r="M180"/>
  <c r="L180"/>
  <c r="K180"/>
  <c r="J180"/>
  <c r="Y179"/>
  <c r="X179"/>
  <c r="V179"/>
  <c r="W179" s="1"/>
  <c r="U179"/>
  <c r="R179"/>
  <c r="N179"/>
  <c r="M179"/>
  <c r="L179"/>
  <c r="K179"/>
  <c r="J179"/>
  <c r="Y178"/>
  <c r="X178"/>
  <c r="V178"/>
  <c r="W178" s="1"/>
  <c r="U178"/>
  <c r="R178"/>
  <c r="N178"/>
  <c r="M178"/>
  <c r="L178"/>
  <c r="K178"/>
  <c r="J178"/>
  <c r="Y177"/>
  <c r="X177"/>
  <c r="V177"/>
  <c r="W177" s="1"/>
  <c r="U177"/>
  <c r="R177"/>
  <c r="N177"/>
  <c r="M177"/>
  <c r="L177"/>
  <c r="K177"/>
  <c r="J177"/>
  <c r="Y176"/>
  <c r="X176"/>
  <c r="V176"/>
  <c r="W176" s="1"/>
  <c r="U176"/>
  <c r="R176"/>
  <c r="N176"/>
  <c r="M176"/>
  <c r="L176"/>
  <c r="K176"/>
  <c r="J176"/>
  <c r="Y175"/>
  <c r="X175"/>
  <c r="V175"/>
  <c r="W175" s="1"/>
  <c r="U175"/>
  <c r="R175"/>
  <c r="N175"/>
  <c r="M175"/>
  <c r="L175"/>
  <c r="K175"/>
  <c r="J175"/>
  <c r="Y174"/>
  <c r="X174"/>
  <c r="V174"/>
  <c r="W174" s="1"/>
  <c r="U174"/>
  <c r="R174"/>
  <c r="N174"/>
  <c r="M174"/>
  <c r="L174"/>
  <c r="K174"/>
  <c r="J174"/>
  <c r="Y173"/>
  <c r="X173"/>
  <c r="V173"/>
  <c r="W173" s="1"/>
  <c r="U173"/>
  <c r="R173"/>
  <c r="N173"/>
  <c r="M173"/>
  <c r="L173"/>
  <c r="K173"/>
  <c r="J173"/>
  <c r="Y172"/>
  <c r="X172"/>
  <c r="V172"/>
  <c r="W172" s="1"/>
  <c r="U172"/>
  <c r="R172"/>
  <c r="N172"/>
  <c r="M172"/>
  <c r="L172"/>
  <c r="K172"/>
  <c r="J172"/>
  <c r="Y171"/>
  <c r="X171"/>
  <c r="V171"/>
  <c r="W171" s="1"/>
  <c r="U171"/>
  <c r="R171"/>
  <c r="N171"/>
  <c r="M171"/>
  <c r="L171"/>
  <c r="K171"/>
  <c r="J171"/>
  <c r="Y170"/>
  <c r="X170"/>
  <c r="V170"/>
  <c r="W170" s="1"/>
  <c r="U170"/>
  <c r="R170"/>
  <c r="N170"/>
  <c r="M170"/>
  <c r="L170"/>
  <c r="K170"/>
  <c r="J170"/>
  <c r="Y169"/>
  <c r="X169"/>
  <c r="V169"/>
  <c r="W169" s="1"/>
  <c r="U169"/>
  <c r="R169"/>
  <c r="N169"/>
  <c r="M169"/>
  <c r="L169"/>
  <c r="K169"/>
  <c r="J169"/>
  <c r="Y168"/>
  <c r="X168"/>
  <c r="V168"/>
  <c r="W168" s="1"/>
  <c r="U168"/>
  <c r="R168"/>
  <c r="N168"/>
  <c r="M168"/>
  <c r="L168"/>
  <c r="K168"/>
  <c r="J168"/>
  <c r="Y167"/>
  <c r="X167"/>
  <c r="V167"/>
  <c r="W167" s="1"/>
  <c r="U167"/>
  <c r="R167"/>
  <c r="N167"/>
  <c r="M167"/>
  <c r="L167"/>
  <c r="K167"/>
  <c r="J167"/>
  <c r="Y166"/>
  <c r="X166"/>
  <c r="V166"/>
  <c r="W166" s="1"/>
  <c r="U166"/>
  <c r="R166"/>
  <c r="N166"/>
  <c r="M166"/>
  <c r="L166"/>
  <c r="K166"/>
  <c r="J166"/>
  <c r="Y165"/>
  <c r="X165"/>
  <c r="V165"/>
  <c r="W165" s="1"/>
  <c r="U165"/>
  <c r="R165"/>
  <c r="N165"/>
  <c r="M165"/>
  <c r="L165"/>
  <c r="K165"/>
  <c r="J165"/>
  <c r="Y164"/>
  <c r="X164"/>
  <c r="V164"/>
  <c r="W164" s="1"/>
  <c r="U164"/>
  <c r="R164"/>
  <c r="N164"/>
  <c r="M164"/>
  <c r="L164"/>
  <c r="K164"/>
  <c r="J164"/>
  <c r="Y163"/>
  <c r="X163"/>
  <c r="V163"/>
  <c r="W163" s="1"/>
  <c r="U163"/>
  <c r="R163"/>
  <c r="N163"/>
  <c r="M163"/>
  <c r="L163"/>
  <c r="K163"/>
  <c r="J163"/>
  <c r="Y162"/>
  <c r="X162"/>
  <c r="V162"/>
  <c r="W162" s="1"/>
  <c r="U162"/>
  <c r="R162"/>
  <c r="N162"/>
  <c r="M162"/>
  <c r="L162"/>
  <c r="K162"/>
  <c r="J162"/>
  <c r="Y161"/>
  <c r="X161"/>
  <c r="V161"/>
  <c r="W161" s="1"/>
  <c r="U161"/>
  <c r="R161"/>
  <c r="N161"/>
  <c r="M161"/>
  <c r="L161"/>
  <c r="K161"/>
  <c r="J161"/>
  <c r="Y160"/>
  <c r="X160"/>
  <c r="V160"/>
  <c r="W160" s="1"/>
  <c r="U160"/>
  <c r="R160"/>
  <c r="S166" s="1"/>
  <c r="T166" s="1"/>
  <c r="N160"/>
  <c r="M160"/>
  <c r="L160"/>
  <c r="K160"/>
  <c r="J160"/>
  <c r="Y159"/>
  <c r="X159"/>
  <c r="W159"/>
  <c r="V159"/>
  <c r="U159"/>
  <c r="R159"/>
  <c r="N159"/>
  <c r="M159"/>
  <c r="L159"/>
  <c r="K159"/>
  <c r="J159"/>
  <c r="Y158"/>
  <c r="X158"/>
  <c r="V158"/>
  <c r="W158" s="1"/>
  <c r="U158"/>
  <c r="R158"/>
  <c r="N158"/>
  <c r="M158"/>
  <c r="L158"/>
  <c r="K158"/>
  <c r="J158"/>
  <c r="Y157"/>
  <c r="X157"/>
  <c r="V157"/>
  <c r="W157" s="1"/>
  <c r="U157"/>
  <c r="R157"/>
  <c r="N157"/>
  <c r="M157"/>
  <c r="L157"/>
  <c r="K157"/>
  <c r="J157"/>
  <c r="Y156"/>
  <c r="X156"/>
  <c r="V156"/>
  <c r="W156" s="1"/>
  <c r="U156"/>
  <c r="R156"/>
  <c r="N156"/>
  <c r="M156"/>
  <c r="L156"/>
  <c r="K156"/>
  <c r="J156"/>
  <c r="Y155"/>
  <c r="X155"/>
  <c r="V155"/>
  <c r="W155" s="1"/>
  <c r="U155"/>
  <c r="R155"/>
  <c r="N155"/>
  <c r="M155"/>
  <c r="L155"/>
  <c r="K155"/>
  <c r="J155"/>
  <c r="Y154"/>
  <c r="X154"/>
  <c r="V154"/>
  <c r="W154" s="1"/>
  <c r="U154"/>
  <c r="R154"/>
  <c r="N154"/>
  <c r="M154"/>
  <c r="L154"/>
  <c r="K154"/>
  <c r="J154"/>
  <c r="Y153"/>
  <c r="X153"/>
  <c r="V153"/>
  <c r="W153" s="1"/>
  <c r="U153"/>
  <c r="R153"/>
  <c r="N153"/>
  <c r="M153"/>
  <c r="L153"/>
  <c r="K153"/>
  <c r="J153"/>
  <c r="Y152"/>
  <c r="X152"/>
  <c r="V152"/>
  <c r="W152" s="1"/>
  <c r="U152"/>
  <c r="R152"/>
  <c r="N152"/>
  <c r="M152"/>
  <c r="L152"/>
  <c r="K152"/>
  <c r="J152"/>
  <c r="Y151"/>
  <c r="X151"/>
  <c r="V151"/>
  <c r="W151" s="1"/>
  <c r="U151"/>
  <c r="R151"/>
  <c r="N151"/>
  <c r="M151"/>
  <c r="L151"/>
  <c r="K151"/>
  <c r="J151"/>
  <c r="Y150"/>
  <c r="X150"/>
  <c r="V150"/>
  <c r="W150" s="1"/>
  <c r="U150"/>
  <c r="R150"/>
  <c r="N150"/>
  <c r="M150"/>
  <c r="L150"/>
  <c r="K150"/>
  <c r="J150"/>
  <c r="Y149"/>
  <c r="X149"/>
  <c r="V149"/>
  <c r="W149" s="1"/>
  <c r="U149"/>
  <c r="R149"/>
  <c r="N149"/>
  <c r="M149"/>
  <c r="L149"/>
  <c r="K149"/>
  <c r="J149"/>
  <c r="Y148"/>
  <c r="X148"/>
  <c r="V148"/>
  <c r="W148" s="1"/>
  <c r="U148"/>
  <c r="R148"/>
  <c r="N148"/>
  <c r="M148"/>
  <c r="L148"/>
  <c r="K148"/>
  <c r="J148"/>
  <c r="Y147"/>
  <c r="X147"/>
  <c r="V147"/>
  <c r="W147" s="1"/>
  <c r="U147"/>
  <c r="R147"/>
  <c r="N147"/>
  <c r="M147"/>
  <c r="L147"/>
  <c r="K147"/>
  <c r="J147"/>
  <c r="Y146"/>
  <c r="X146"/>
  <c r="V146"/>
  <c r="W146" s="1"/>
  <c r="U146"/>
  <c r="R146"/>
  <c r="N146"/>
  <c r="M146"/>
  <c r="L146"/>
  <c r="K146"/>
  <c r="J146"/>
  <c r="Y145"/>
  <c r="X145"/>
  <c r="V145"/>
  <c r="W145" s="1"/>
  <c r="U145"/>
  <c r="R145"/>
  <c r="N145"/>
  <c r="M145"/>
  <c r="L145"/>
  <c r="K145"/>
  <c r="J145"/>
  <c r="Y144"/>
  <c r="X144"/>
  <c r="V144"/>
  <c r="W144" s="1"/>
  <c r="U144"/>
  <c r="R144"/>
  <c r="N144"/>
  <c r="M144"/>
  <c r="L144"/>
  <c r="K144"/>
  <c r="J144"/>
  <c r="Y143"/>
  <c r="X143"/>
  <c r="V143"/>
  <c r="W143" s="1"/>
  <c r="U143"/>
  <c r="R143"/>
  <c r="N143"/>
  <c r="M143"/>
  <c r="L143"/>
  <c r="K143"/>
  <c r="J143"/>
  <c r="Y142"/>
  <c r="X142"/>
  <c r="V142"/>
  <c r="W142" s="1"/>
  <c r="U142"/>
  <c r="R142"/>
  <c r="N142"/>
  <c r="M142"/>
  <c r="L142"/>
  <c r="K142"/>
  <c r="J142"/>
  <c r="Y141"/>
  <c r="X141"/>
  <c r="V141"/>
  <c r="W141" s="1"/>
  <c r="U141"/>
  <c r="R141"/>
  <c r="N141"/>
  <c r="M141"/>
  <c r="L141"/>
  <c r="K141"/>
  <c r="J141"/>
  <c r="Y140"/>
  <c r="X140"/>
  <c r="V140"/>
  <c r="W140" s="1"/>
  <c r="U140"/>
  <c r="R140"/>
  <c r="N140"/>
  <c r="M140"/>
  <c r="L140"/>
  <c r="K140"/>
  <c r="J140"/>
  <c r="Y139"/>
  <c r="X139"/>
  <c r="V139"/>
  <c r="W139" s="1"/>
  <c r="U139"/>
  <c r="R139"/>
  <c r="N139"/>
  <c r="M139"/>
  <c r="L139"/>
  <c r="K139"/>
  <c r="J139"/>
  <c r="Y138"/>
  <c r="X138"/>
  <c r="V138"/>
  <c r="W138" s="1"/>
  <c r="U138"/>
  <c r="R138"/>
  <c r="S144" s="1"/>
  <c r="N138"/>
  <c r="M138"/>
  <c r="L138"/>
  <c r="K138"/>
  <c r="J138"/>
  <c r="Y137"/>
  <c r="X137"/>
  <c r="V137"/>
  <c r="W137" s="1"/>
  <c r="U137"/>
  <c r="R137"/>
  <c r="N137"/>
  <c r="M137"/>
  <c r="L137"/>
  <c r="K137"/>
  <c r="J137"/>
  <c r="Y136"/>
  <c r="X136"/>
  <c r="V136"/>
  <c r="W136" s="1"/>
  <c r="U136"/>
  <c r="R136"/>
  <c r="N136"/>
  <c r="M136"/>
  <c r="L136"/>
  <c r="K136"/>
  <c r="J136"/>
  <c r="Y135"/>
  <c r="X135"/>
  <c r="V135"/>
  <c r="W135" s="1"/>
  <c r="U135"/>
  <c r="R135"/>
  <c r="N135"/>
  <c r="M135"/>
  <c r="L135"/>
  <c r="K135"/>
  <c r="J135"/>
  <c r="Y134"/>
  <c r="X134"/>
  <c r="V134"/>
  <c r="W134" s="1"/>
  <c r="U134"/>
  <c r="R134"/>
  <c r="N134"/>
  <c r="M134"/>
  <c r="L134"/>
  <c r="K134"/>
  <c r="J134"/>
  <c r="Y133"/>
  <c r="X133"/>
  <c r="V133"/>
  <c r="W133" s="1"/>
  <c r="U133"/>
  <c r="R133"/>
  <c r="N133"/>
  <c r="M133"/>
  <c r="L133"/>
  <c r="K133"/>
  <c r="J133"/>
  <c r="Y132"/>
  <c r="X132"/>
  <c r="V132"/>
  <c r="W132" s="1"/>
  <c r="U132"/>
  <c r="R132"/>
  <c r="N132"/>
  <c r="M132"/>
  <c r="L132"/>
  <c r="K132"/>
  <c r="J132"/>
  <c r="Y131"/>
  <c r="X131"/>
  <c r="V131"/>
  <c r="W131" s="1"/>
  <c r="U131"/>
  <c r="R131"/>
  <c r="N131"/>
  <c r="M131"/>
  <c r="L131"/>
  <c r="K131"/>
  <c r="J131"/>
  <c r="Y130"/>
  <c r="X130"/>
  <c r="V130"/>
  <c r="W130" s="1"/>
  <c r="U130"/>
  <c r="R130"/>
  <c r="N130"/>
  <c r="M130"/>
  <c r="L130"/>
  <c r="K130"/>
  <c r="J130"/>
  <c r="Y129"/>
  <c r="X129"/>
  <c r="V129"/>
  <c r="W129" s="1"/>
  <c r="U129"/>
  <c r="R129"/>
  <c r="N129"/>
  <c r="M129"/>
  <c r="L129"/>
  <c r="K129"/>
  <c r="J129"/>
  <c r="Y128"/>
  <c r="X128"/>
  <c r="V128"/>
  <c r="W128" s="1"/>
  <c r="U128"/>
  <c r="R128"/>
  <c r="N128"/>
  <c r="M128"/>
  <c r="L128"/>
  <c r="K128"/>
  <c r="J128"/>
  <c r="Y127"/>
  <c r="X127"/>
  <c r="V127"/>
  <c r="W127" s="1"/>
  <c r="U127"/>
  <c r="R127"/>
  <c r="N127"/>
  <c r="M127"/>
  <c r="L127"/>
  <c r="K127"/>
  <c r="J127"/>
  <c r="Y126"/>
  <c r="X126"/>
  <c r="V126"/>
  <c r="W126" s="1"/>
  <c r="U126"/>
  <c r="R126"/>
  <c r="N126"/>
  <c r="M126"/>
  <c r="L126"/>
  <c r="K126"/>
  <c r="J126"/>
  <c r="Y125"/>
  <c r="X125"/>
  <c r="V125"/>
  <c r="W125" s="1"/>
  <c r="U125"/>
  <c r="R125"/>
  <c r="N125"/>
  <c r="M125"/>
  <c r="L125"/>
  <c r="K125"/>
  <c r="J125"/>
  <c r="Y124"/>
  <c r="X124"/>
  <c r="V124"/>
  <c r="W124" s="1"/>
  <c r="U124"/>
  <c r="R124"/>
  <c r="N124"/>
  <c r="M124"/>
  <c r="L124"/>
  <c r="K124"/>
  <c r="J124"/>
  <c r="Y123"/>
  <c r="X123"/>
  <c r="V123"/>
  <c r="W123" s="1"/>
  <c r="U123"/>
  <c r="R123"/>
  <c r="N123"/>
  <c r="M123"/>
  <c r="L123"/>
  <c r="K123"/>
  <c r="J123"/>
  <c r="Y122"/>
  <c r="X122"/>
  <c r="V122"/>
  <c r="W122" s="1"/>
  <c r="U122"/>
  <c r="R122"/>
  <c r="N122"/>
  <c r="M122"/>
  <c r="L122"/>
  <c r="K122"/>
  <c r="J122"/>
  <c r="Y121"/>
  <c r="X121"/>
  <c r="V121"/>
  <c r="W121" s="1"/>
  <c r="U121"/>
  <c r="R121"/>
  <c r="N121"/>
  <c r="M121"/>
  <c r="L121"/>
  <c r="K121"/>
  <c r="J121"/>
  <c r="Y120"/>
  <c r="X120"/>
  <c r="V120"/>
  <c r="W120" s="1"/>
  <c r="U120"/>
  <c r="R120"/>
  <c r="N120"/>
  <c r="M120"/>
  <c r="L120"/>
  <c r="K120"/>
  <c r="J120"/>
  <c r="Y119"/>
  <c r="X119"/>
  <c r="V119"/>
  <c r="W119" s="1"/>
  <c r="U119"/>
  <c r="R119"/>
  <c r="N119"/>
  <c r="M119"/>
  <c r="L119"/>
  <c r="K119"/>
  <c r="J119"/>
  <c r="Y118"/>
  <c r="X118"/>
  <c r="V118"/>
  <c r="W118" s="1"/>
  <c r="U118"/>
  <c r="R118"/>
  <c r="N118"/>
  <c r="M118"/>
  <c r="L118"/>
  <c r="K118"/>
  <c r="J118"/>
  <c r="Y117"/>
  <c r="X117"/>
  <c r="V117"/>
  <c r="W117" s="1"/>
  <c r="U117"/>
  <c r="R117"/>
  <c r="N117"/>
  <c r="M117"/>
  <c r="L117"/>
  <c r="K117"/>
  <c r="J117"/>
  <c r="Y116"/>
  <c r="X116"/>
  <c r="V116"/>
  <c r="W116" s="1"/>
  <c r="U116"/>
  <c r="R116"/>
  <c r="N116"/>
  <c r="M116"/>
  <c r="L116"/>
  <c r="K116"/>
  <c r="J116"/>
  <c r="Y115"/>
  <c r="X115"/>
  <c r="V115"/>
  <c r="W115" s="1"/>
  <c r="U115"/>
  <c r="R115"/>
  <c r="N115"/>
  <c r="M115"/>
  <c r="L115"/>
  <c r="K115"/>
  <c r="J115"/>
  <c r="Y114"/>
  <c r="X114"/>
  <c r="V114"/>
  <c r="W114" s="1"/>
  <c r="U114"/>
  <c r="R114"/>
  <c r="N114"/>
  <c r="M114"/>
  <c r="L114"/>
  <c r="K114"/>
  <c r="J114"/>
  <c r="Y113"/>
  <c r="X113"/>
  <c r="V113"/>
  <c r="W113" s="1"/>
  <c r="U113"/>
  <c r="R113"/>
  <c r="N113"/>
  <c r="M113"/>
  <c r="L113"/>
  <c r="K113"/>
  <c r="J113"/>
  <c r="Y112"/>
  <c r="X112"/>
  <c r="V112"/>
  <c r="W112" s="1"/>
  <c r="U112"/>
  <c r="R112"/>
  <c r="N112"/>
  <c r="M112"/>
  <c r="L112"/>
  <c r="K112"/>
  <c r="J112"/>
  <c r="Y111"/>
  <c r="X111"/>
  <c r="V111"/>
  <c r="W111" s="1"/>
  <c r="U111"/>
  <c r="R111"/>
  <c r="N111"/>
  <c r="M111"/>
  <c r="L111"/>
  <c r="K111"/>
  <c r="J111"/>
  <c r="Y110"/>
  <c r="X110"/>
  <c r="V110"/>
  <c r="W110" s="1"/>
  <c r="U110"/>
  <c r="R110"/>
  <c r="N110"/>
  <c r="M110"/>
  <c r="L110"/>
  <c r="K110"/>
  <c r="J110"/>
  <c r="Y109"/>
  <c r="X109"/>
  <c r="V109"/>
  <c r="W109" s="1"/>
  <c r="U109"/>
  <c r="R109"/>
  <c r="N109"/>
  <c r="M109"/>
  <c r="L109"/>
  <c r="K109"/>
  <c r="J109"/>
  <c r="Y108"/>
  <c r="X108"/>
  <c r="V108"/>
  <c r="W108" s="1"/>
  <c r="U108"/>
  <c r="R108"/>
  <c r="N108"/>
  <c r="M108"/>
  <c r="L108"/>
  <c r="K108"/>
  <c r="J108"/>
  <c r="Y107"/>
  <c r="X107"/>
  <c r="V107"/>
  <c r="W107" s="1"/>
  <c r="U107"/>
  <c r="R107"/>
  <c r="N107"/>
  <c r="M107"/>
  <c r="L107"/>
  <c r="K107"/>
  <c r="J107"/>
  <c r="Y106"/>
  <c r="X106"/>
  <c r="V106"/>
  <c r="W106" s="1"/>
  <c r="U106"/>
  <c r="R106"/>
  <c r="N106"/>
  <c r="M106"/>
  <c r="L106"/>
  <c r="K106"/>
  <c r="J106"/>
  <c r="Y105"/>
  <c r="X105"/>
  <c r="V105"/>
  <c r="W105" s="1"/>
  <c r="U105"/>
  <c r="R105"/>
  <c r="N105"/>
  <c r="M105"/>
  <c r="L105"/>
  <c r="K105"/>
  <c r="J105"/>
  <c r="Y104"/>
  <c r="X104"/>
  <c r="V104"/>
  <c r="W104" s="1"/>
  <c r="U104"/>
  <c r="R104"/>
  <c r="N104"/>
  <c r="M104"/>
  <c r="L104"/>
  <c r="K104"/>
  <c r="J104"/>
  <c r="Y103"/>
  <c r="X103"/>
  <c r="V103"/>
  <c r="W103" s="1"/>
  <c r="U103"/>
  <c r="R103"/>
  <c r="N103"/>
  <c r="M103"/>
  <c r="L103"/>
  <c r="K103"/>
  <c r="J103"/>
  <c r="Y102"/>
  <c r="X102"/>
  <c r="V102"/>
  <c r="W102" s="1"/>
  <c r="U102"/>
  <c r="R102"/>
  <c r="N102"/>
  <c r="M102"/>
  <c r="L102"/>
  <c r="K102"/>
  <c r="J102"/>
  <c r="Y101"/>
  <c r="X101"/>
  <c r="V101"/>
  <c r="W101" s="1"/>
  <c r="U101"/>
  <c r="R101"/>
  <c r="N101"/>
  <c r="M101"/>
  <c r="L101"/>
  <c r="K101"/>
  <c r="J101"/>
  <c r="Y100"/>
  <c r="X100"/>
  <c r="V100"/>
  <c r="W100" s="1"/>
  <c r="U100"/>
  <c r="R100"/>
  <c r="N100"/>
  <c r="M100"/>
  <c r="L100"/>
  <c r="K100"/>
  <c r="J100"/>
  <c r="Y99"/>
  <c r="X99"/>
  <c r="V99"/>
  <c r="W99" s="1"/>
  <c r="U99"/>
  <c r="R99"/>
  <c r="N99"/>
  <c r="M99"/>
  <c r="L99"/>
  <c r="K99"/>
  <c r="J99"/>
  <c r="Y98"/>
  <c r="X98"/>
  <c r="V98"/>
  <c r="W98" s="1"/>
  <c r="U98"/>
  <c r="R98"/>
  <c r="N98"/>
  <c r="M98"/>
  <c r="L98"/>
  <c r="K98"/>
  <c r="J98"/>
  <c r="Y97"/>
  <c r="X97"/>
  <c r="V97"/>
  <c r="W97" s="1"/>
  <c r="U97"/>
  <c r="R97"/>
  <c r="N97"/>
  <c r="M97"/>
  <c r="L97"/>
  <c r="K97"/>
  <c r="J97"/>
  <c r="Y96"/>
  <c r="X96"/>
  <c r="V96"/>
  <c r="W96" s="1"/>
  <c r="U96"/>
  <c r="R96"/>
  <c r="N96"/>
  <c r="M96"/>
  <c r="L96"/>
  <c r="K96"/>
  <c r="J96"/>
  <c r="Y95"/>
  <c r="X95"/>
  <c r="V95"/>
  <c r="W95" s="1"/>
  <c r="U95"/>
  <c r="R95"/>
  <c r="N95"/>
  <c r="M95"/>
  <c r="L95"/>
  <c r="K95"/>
  <c r="J95"/>
  <c r="Y94"/>
  <c r="X94"/>
  <c r="V94"/>
  <c r="W94" s="1"/>
  <c r="U94"/>
  <c r="R94"/>
  <c r="N94"/>
  <c r="M94"/>
  <c r="L94"/>
  <c r="K94"/>
  <c r="J94"/>
  <c r="Y93"/>
  <c r="X93"/>
  <c r="V93"/>
  <c r="W93" s="1"/>
  <c r="U93"/>
  <c r="R93"/>
  <c r="N93"/>
  <c r="M93"/>
  <c r="L93"/>
  <c r="K93"/>
  <c r="J93"/>
  <c r="Y92"/>
  <c r="X92"/>
  <c r="V92"/>
  <c r="W92" s="1"/>
  <c r="U92"/>
  <c r="R92"/>
  <c r="N92"/>
  <c r="M92"/>
  <c r="L92"/>
  <c r="K92"/>
  <c r="J92"/>
  <c r="Y91"/>
  <c r="X91"/>
  <c r="V91"/>
  <c r="W91" s="1"/>
  <c r="U91"/>
  <c r="R91"/>
  <c r="N91"/>
  <c r="M91"/>
  <c r="L91"/>
  <c r="K91"/>
  <c r="J91"/>
  <c r="Y90"/>
  <c r="X90"/>
  <c r="V90"/>
  <c r="W90" s="1"/>
  <c r="U90"/>
  <c r="R90"/>
  <c r="N90"/>
  <c r="M90"/>
  <c r="L90"/>
  <c r="K90"/>
  <c r="J90"/>
  <c r="Y89"/>
  <c r="X89"/>
  <c r="V89"/>
  <c r="W89" s="1"/>
  <c r="U89"/>
  <c r="R89"/>
  <c r="N89"/>
  <c r="M89"/>
  <c r="L89"/>
  <c r="K89"/>
  <c r="J89"/>
  <c r="Y88"/>
  <c r="X88"/>
  <c r="V88"/>
  <c r="W88" s="1"/>
  <c r="U88"/>
  <c r="R88"/>
  <c r="N88"/>
  <c r="M88"/>
  <c r="L88"/>
  <c r="K88"/>
  <c r="J88"/>
  <c r="Y87"/>
  <c r="X87"/>
  <c r="V87"/>
  <c r="W87" s="1"/>
  <c r="U87"/>
  <c r="R87"/>
  <c r="N87"/>
  <c r="M87"/>
  <c r="L87"/>
  <c r="K87"/>
  <c r="J87"/>
  <c r="Y86"/>
  <c r="X86"/>
  <c r="V86"/>
  <c r="W86" s="1"/>
  <c r="U86"/>
  <c r="R86"/>
  <c r="N86"/>
  <c r="M86"/>
  <c r="L86"/>
  <c r="K86"/>
  <c r="J86"/>
  <c r="Y85"/>
  <c r="X85"/>
  <c r="V85"/>
  <c r="W85" s="1"/>
  <c r="U85"/>
  <c r="R85"/>
  <c r="N85"/>
  <c r="M85"/>
  <c r="L85"/>
  <c r="K85"/>
  <c r="J85"/>
  <c r="Y84"/>
  <c r="X84"/>
  <c r="V84"/>
  <c r="W84" s="1"/>
  <c r="U84"/>
  <c r="R84"/>
  <c r="N84"/>
  <c r="M84"/>
  <c r="L84"/>
  <c r="K84"/>
  <c r="J84"/>
  <c r="Y83"/>
  <c r="X83"/>
  <c r="V83"/>
  <c r="W83" s="1"/>
  <c r="U83"/>
  <c r="R83"/>
  <c r="N83"/>
  <c r="M83"/>
  <c r="L83"/>
  <c r="K83"/>
  <c r="J83"/>
  <c r="Y82"/>
  <c r="X82"/>
  <c r="V82"/>
  <c r="W82" s="1"/>
  <c r="U82"/>
  <c r="R82"/>
  <c r="N82"/>
  <c r="M82"/>
  <c r="L82"/>
  <c r="K82"/>
  <c r="J82"/>
  <c r="Y81"/>
  <c r="X81"/>
  <c r="V81"/>
  <c r="W81" s="1"/>
  <c r="U81"/>
  <c r="R81"/>
  <c r="N81"/>
  <c r="M81"/>
  <c r="L81"/>
  <c r="K81"/>
  <c r="J81"/>
  <c r="Y80"/>
  <c r="X80"/>
  <c r="V80"/>
  <c r="W80" s="1"/>
  <c r="U80"/>
  <c r="R80"/>
  <c r="N80"/>
  <c r="M80"/>
  <c r="L80"/>
  <c r="K80"/>
  <c r="J80"/>
  <c r="Y79"/>
  <c r="X79"/>
  <c r="V79"/>
  <c r="W79" s="1"/>
  <c r="U79"/>
  <c r="R79"/>
  <c r="N79"/>
  <c r="M79"/>
  <c r="L79"/>
  <c r="K79"/>
  <c r="J79"/>
  <c r="Y78"/>
  <c r="X78"/>
  <c r="V78"/>
  <c r="W78" s="1"/>
  <c r="U78"/>
  <c r="R78"/>
  <c r="N78"/>
  <c r="M78"/>
  <c r="L78"/>
  <c r="K78"/>
  <c r="J78"/>
  <c r="Y77"/>
  <c r="X77"/>
  <c r="V77"/>
  <c r="W77" s="1"/>
  <c r="U77"/>
  <c r="R77"/>
  <c r="N77"/>
  <c r="M77"/>
  <c r="L77"/>
  <c r="K77"/>
  <c r="J77"/>
  <c r="Y76"/>
  <c r="X76"/>
  <c r="V76"/>
  <c r="W76" s="1"/>
  <c r="U76"/>
  <c r="R76"/>
  <c r="N76"/>
  <c r="M76"/>
  <c r="L76"/>
  <c r="K76"/>
  <c r="J76"/>
  <c r="Y75"/>
  <c r="X75"/>
  <c r="V75"/>
  <c r="W75" s="1"/>
  <c r="U75"/>
  <c r="R75"/>
  <c r="N75"/>
  <c r="M75"/>
  <c r="L75"/>
  <c r="K75"/>
  <c r="J75"/>
  <c r="Y74"/>
  <c r="X74"/>
  <c r="V74"/>
  <c r="W74" s="1"/>
  <c r="U74"/>
  <c r="R74"/>
  <c r="N74"/>
  <c r="M74"/>
  <c r="L74"/>
  <c r="K74"/>
  <c r="J74"/>
  <c r="Y73"/>
  <c r="X73"/>
  <c r="V73"/>
  <c r="W73" s="1"/>
  <c r="U73"/>
  <c r="R73"/>
  <c r="N73"/>
  <c r="M73"/>
  <c r="L73"/>
  <c r="K73"/>
  <c r="J73"/>
  <c r="Y72"/>
  <c r="X72"/>
  <c r="V72"/>
  <c r="W72" s="1"/>
  <c r="U72"/>
  <c r="R72"/>
  <c r="N72"/>
  <c r="M72"/>
  <c r="L72"/>
  <c r="K72"/>
  <c r="J72"/>
  <c r="Y71"/>
  <c r="X71"/>
  <c r="V71"/>
  <c r="W71" s="1"/>
  <c r="U71"/>
  <c r="R71"/>
  <c r="N71"/>
  <c r="M71"/>
  <c r="L71"/>
  <c r="K71"/>
  <c r="J71"/>
  <c r="Y70"/>
  <c r="X70"/>
  <c r="V70"/>
  <c r="W70" s="1"/>
  <c r="U70"/>
  <c r="R70"/>
  <c r="N70"/>
  <c r="M70"/>
  <c r="L70"/>
  <c r="K70"/>
  <c r="J70"/>
  <c r="Y69"/>
  <c r="X69"/>
  <c r="V69"/>
  <c r="W69" s="1"/>
  <c r="U69"/>
  <c r="R69"/>
  <c r="N69"/>
  <c r="M69"/>
  <c r="L69"/>
  <c r="K69"/>
  <c r="J69"/>
  <c r="Y68"/>
  <c r="X68"/>
  <c r="V68"/>
  <c r="W68" s="1"/>
  <c r="U68"/>
  <c r="R68"/>
  <c r="N68"/>
  <c r="M68"/>
  <c r="L68"/>
  <c r="K68"/>
  <c r="J68"/>
  <c r="Y67"/>
  <c r="X67"/>
  <c r="W67"/>
  <c r="V67"/>
  <c r="U67"/>
  <c r="R67"/>
  <c r="N67"/>
  <c r="M67"/>
  <c r="L67"/>
  <c r="K67"/>
  <c r="J67"/>
  <c r="Y66"/>
  <c r="X66"/>
  <c r="V66"/>
  <c r="W66" s="1"/>
  <c r="U66"/>
  <c r="R66"/>
  <c r="N66"/>
  <c r="M66"/>
  <c r="L66"/>
  <c r="K66"/>
  <c r="J66"/>
  <c r="Y65"/>
  <c r="X65"/>
  <c r="V65"/>
  <c r="W65" s="1"/>
  <c r="U65"/>
  <c r="R65"/>
  <c r="N65"/>
  <c r="M65"/>
  <c r="L65"/>
  <c r="K65"/>
  <c r="J65"/>
  <c r="Y64"/>
  <c r="X64"/>
  <c r="V64"/>
  <c r="W64" s="1"/>
  <c r="U64"/>
  <c r="R64"/>
  <c r="N64"/>
  <c r="M64"/>
  <c r="L64"/>
  <c r="K64"/>
  <c r="J64"/>
  <c r="Y63"/>
  <c r="X63"/>
  <c r="V63"/>
  <c r="W63" s="1"/>
  <c r="U63"/>
  <c r="R63"/>
  <c r="N63"/>
  <c r="M63"/>
  <c r="L63"/>
  <c r="K63"/>
  <c r="J63"/>
  <c r="Y62"/>
  <c r="X62"/>
  <c r="V62"/>
  <c r="W62" s="1"/>
  <c r="U62"/>
  <c r="R62"/>
  <c r="N62"/>
  <c r="M62"/>
  <c r="L62"/>
  <c r="K62"/>
  <c r="J62"/>
  <c r="Y61"/>
  <c r="X61"/>
  <c r="V61"/>
  <c r="W61" s="1"/>
  <c r="U61"/>
  <c r="R61"/>
  <c r="N61"/>
  <c r="M61"/>
  <c r="L61"/>
  <c r="K61"/>
  <c r="J61"/>
  <c r="Y60"/>
  <c r="X60"/>
  <c r="V60"/>
  <c r="W60" s="1"/>
  <c r="U60"/>
  <c r="R60"/>
  <c r="N60"/>
  <c r="M60"/>
  <c r="L60"/>
  <c r="K60"/>
  <c r="J60"/>
  <c r="Y59"/>
  <c r="X59"/>
  <c r="V59"/>
  <c r="W59" s="1"/>
  <c r="U59"/>
  <c r="R59"/>
  <c r="N59"/>
  <c r="M59"/>
  <c r="L59"/>
  <c r="K59"/>
  <c r="J59"/>
  <c r="Y58"/>
  <c r="X58"/>
  <c r="V58"/>
  <c r="W58" s="1"/>
  <c r="U58"/>
  <c r="R58"/>
  <c r="N58"/>
  <c r="M58"/>
  <c r="L58"/>
  <c r="K58"/>
  <c r="J58"/>
  <c r="Y57"/>
  <c r="X57"/>
  <c r="V57"/>
  <c r="W57" s="1"/>
  <c r="U57"/>
  <c r="R57"/>
  <c r="N57"/>
  <c r="M57"/>
  <c r="L57"/>
  <c r="K57"/>
  <c r="J57"/>
  <c r="Y56"/>
  <c r="X56"/>
  <c r="V56"/>
  <c r="W56" s="1"/>
  <c r="U56"/>
  <c r="R56"/>
  <c r="N56"/>
  <c r="M56"/>
  <c r="L56"/>
  <c r="K56"/>
  <c r="J56"/>
  <c r="Y55"/>
  <c r="X55"/>
  <c r="V55"/>
  <c r="W55" s="1"/>
  <c r="U55"/>
  <c r="R55"/>
  <c r="N55"/>
  <c r="M55"/>
  <c r="L55"/>
  <c r="K55"/>
  <c r="J55"/>
  <c r="Y54"/>
  <c r="X54"/>
  <c r="V54"/>
  <c r="W54" s="1"/>
  <c r="U54"/>
  <c r="R54"/>
  <c r="N54"/>
  <c r="M54"/>
  <c r="L54"/>
  <c r="K54"/>
  <c r="J54"/>
  <c r="Y53"/>
  <c r="X53"/>
  <c r="V53"/>
  <c r="W53" s="1"/>
  <c r="U53"/>
  <c r="R53"/>
  <c r="N53"/>
  <c r="M53"/>
  <c r="L53"/>
  <c r="K53"/>
  <c r="J53"/>
  <c r="Y52"/>
  <c r="X52"/>
  <c r="V52"/>
  <c r="W52" s="1"/>
  <c r="U52"/>
  <c r="R52"/>
  <c r="N52"/>
  <c r="M52"/>
  <c r="L52"/>
  <c r="K52"/>
  <c r="J52"/>
  <c r="Y51"/>
  <c r="X51"/>
  <c r="V51"/>
  <c r="W51" s="1"/>
  <c r="U51"/>
  <c r="R51"/>
  <c r="N51"/>
  <c r="M51"/>
  <c r="L51"/>
  <c r="K51"/>
  <c r="J51"/>
  <c r="Y50"/>
  <c r="X50"/>
  <c r="V50"/>
  <c r="W50" s="1"/>
  <c r="U50"/>
  <c r="R50"/>
  <c r="N50"/>
  <c r="M50"/>
  <c r="L50"/>
  <c r="K50"/>
  <c r="J50"/>
  <c r="Y49"/>
  <c r="X49"/>
  <c r="V49"/>
  <c r="W49" s="1"/>
  <c r="U49"/>
  <c r="R49"/>
  <c r="N49"/>
  <c r="M49"/>
  <c r="L49"/>
  <c r="K49"/>
  <c r="J49"/>
  <c r="Y48"/>
  <c r="X48"/>
  <c r="V48"/>
  <c r="W48" s="1"/>
  <c r="U48"/>
  <c r="R48"/>
  <c r="N48"/>
  <c r="M48"/>
  <c r="L48"/>
  <c r="K48"/>
  <c r="J48"/>
  <c r="Y47"/>
  <c r="X47"/>
  <c r="V47"/>
  <c r="W47" s="1"/>
  <c r="U47"/>
  <c r="R47"/>
  <c r="N47"/>
  <c r="M47"/>
  <c r="L47"/>
  <c r="K47"/>
  <c r="J47"/>
  <c r="Y46"/>
  <c r="X46"/>
  <c r="V46"/>
  <c r="W46" s="1"/>
  <c r="U46"/>
  <c r="R46"/>
  <c r="N46"/>
  <c r="M46"/>
  <c r="L46"/>
  <c r="K46"/>
  <c r="J46"/>
  <c r="Y45"/>
  <c r="X45"/>
  <c r="V45"/>
  <c r="W45" s="1"/>
  <c r="U45"/>
  <c r="R45"/>
  <c r="N45"/>
  <c r="M45"/>
  <c r="L45"/>
  <c r="K45"/>
  <c r="J45"/>
  <c r="Y44"/>
  <c r="X44"/>
  <c r="V44"/>
  <c r="W44" s="1"/>
  <c r="U44"/>
  <c r="R44"/>
  <c r="N44"/>
  <c r="M44"/>
  <c r="L44"/>
  <c r="K44"/>
  <c r="J44"/>
  <c r="Y43"/>
  <c r="X43"/>
  <c r="V43"/>
  <c r="W43" s="1"/>
  <c r="U43"/>
  <c r="R43"/>
  <c r="N43"/>
  <c r="M43"/>
  <c r="L43"/>
  <c r="K43"/>
  <c r="J43"/>
  <c r="Y42"/>
  <c r="X42"/>
  <c r="V42"/>
  <c r="W42" s="1"/>
  <c r="U42"/>
  <c r="R42"/>
  <c r="N42"/>
  <c r="M42"/>
  <c r="L42"/>
  <c r="K42"/>
  <c r="J42"/>
  <c r="Y41"/>
  <c r="X41"/>
  <c r="V41"/>
  <c r="W41" s="1"/>
  <c r="U41"/>
  <c r="R41"/>
  <c r="N41"/>
  <c r="M41"/>
  <c r="L41"/>
  <c r="K41"/>
  <c r="J41"/>
  <c r="Y40"/>
  <c r="X40"/>
  <c r="V40"/>
  <c r="W40" s="1"/>
  <c r="U40"/>
  <c r="R40"/>
  <c r="N40"/>
  <c r="M40"/>
  <c r="L40"/>
  <c r="K40"/>
  <c r="J40"/>
  <c r="Y39"/>
  <c r="X39"/>
  <c r="V39"/>
  <c r="W39" s="1"/>
  <c r="U39"/>
  <c r="R39"/>
  <c r="N39"/>
  <c r="M39"/>
  <c r="L39"/>
  <c r="K39"/>
  <c r="J39"/>
  <c r="Y38"/>
  <c r="X38"/>
  <c r="V38"/>
  <c r="W38" s="1"/>
  <c r="U38"/>
  <c r="R38"/>
  <c r="N38"/>
  <c r="M38"/>
  <c r="L38"/>
  <c r="K38"/>
  <c r="J38"/>
  <c r="Y37"/>
  <c r="X37"/>
  <c r="V37"/>
  <c r="W37" s="1"/>
  <c r="U37"/>
  <c r="R37"/>
  <c r="N37"/>
  <c r="M37"/>
  <c r="L37"/>
  <c r="K37"/>
  <c r="J37"/>
  <c r="Y36"/>
  <c r="X36"/>
  <c r="V36"/>
  <c r="W36" s="1"/>
  <c r="U36"/>
  <c r="R36"/>
  <c r="N36"/>
  <c r="M36"/>
  <c r="L36"/>
  <c r="K36"/>
  <c r="J36"/>
  <c r="Y35"/>
  <c r="X35"/>
  <c r="V35"/>
  <c r="W35" s="1"/>
  <c r="U35"/>
  <c r="R35"/>
  <c r="N35"/>
  <c r="M35"/>
  <c r="L35"/>
  <c r="K35"/>
  <c r="J35"/>
  <c r="Y34"/>
  <c r="X34"/>
  <c r="V34"/>
  <c r="W34" s="1"/>
  <c r="U34"/>
  <c r="R34"/>
  <c r="N34"/>
  <c r="M34"/>
  <c r="L34"/>
  <c r="K34"/>
  <c r="J34"/>
  <c r="Y33"/>
  <c r="X33"/>
  <c r="V33"/>
  <c r="W33" s="1"/>
  <c r="U33"/>
  <c r="R33"/>
  <c r="N33"/>
  <c r="M33"/>
  <c r="L33"/>
  <c r="K33"/>
  <c r="J33"/>
  <c r="Y32"/>
  <c r="X32"/>
  <c r="V32"/>
  <c r="W32" s="1"/>
  <c r="U32"/>
  <c r="R32"/>
  <c r="N32"/>
  <c r="M32"/>
  <c r="L32"/>
  <c r="K32"/>
  <c r="J32"/>
  <c r="Y31"/>
  <c r="X31"/>
  <c r="V31"/>
  <c r="W31" s="1"/>
  <c r="U31"/>
  <c r="R31"/>
  <c r="N31"/>
  <c r="M31"/>
  <c r="L31"/>
  <c r="K31"/>
  <c r="J31"/>
  <c r="Y30"/>
  <c r="X30"/>
  <c r="V30"/>
  <c r="W30" s="1"/>
  <c r="U30"/>
  <c r="R30"/>
  <c r="N30"/>
  <c r="M30"/>
  <c r="L30"/>
  <c r="K30"/>
  <c r="J30"/>
  <c r="Y29"/>
  <c r="X29"/>
  <c r="V29"/>
  <c r="W29" s="1"/>
  <c r="U29"/>
  <c r="R29"/>
  <c r="N29"/>
  <c r="M29"/>
  <c r="L29"/>
  <c r="K29"/>
  <c r="J29"/>
  <c r="Y28"/>
  <c r="X28"/>
  <c r="V28"/>
  <c r="W28" s="1"/>
  <c r="U28"/>
  <c r="R28"/>
  <c r="N28"/>
  <c r="M28"/>
  <c r="L28"/>
  <c r="K28"/>
  <c r="J28"/>
  <c r="Y27"/>
  <c r="X27"/>
  <c r="V27"/>
  <c r="W27" s="1"/>
  <c r="U27"/>
  <c r="R27"/>
  <c r="N27"/>
  <c r="M27"/>
  <c r="L27"/>
  <c r="K27"/>
  <c r="J27"/>
  <c r="Y26"/>
  <c r="X26"/>
  <c r="V26"/>
  <c r="W26" s="1"/>
  <c r="U26"/>
  <c r="R26"/>
  <c r="N26"/>
  <c r="M26"/>
  <c r="L26"/>
  <c r="K26"/>
  <c r="J26"/>
  <c r="Y25"/>
  <c r="X25"/>
  <c r="V25"/>
  <c r="W25" s="1"/>
  <c r="U25"/>
  <c r="R25"/>
  <c r="N25"/>
  <c r="M25"/>
  <c r="L25"/>
  <c r="K25"/>
  <c r="J25"/>
  <c r="Y24"/>
  <c r="X24"/>
  <c r="V24"/>
  <c r="W24" s="1"/>
  <c r="U24"/>
  <c r="R24"/>
  <c r="N24"/>
  <c r="M24"/>
  <c r="L24"/>
  <c r="K24"/>
  <c r="J24"/>
  <c r="Y23"/>
  <c r="X23"/>
  <c r="V23"/>
  <c r="W23" s="1"/>
  <c r="U23"/>
  <c r="R23"/>
  <c r="N23"/>
  <c r="M23"/>
  <c r="L23"/>
  <c r="K23"/>
  <c r="J23"/>
  <c r="Y22"/>
  <c r="X22"/>
  <c r="V22"/>
  <c r="W22" s="1"/>
  <c r="U22"/>
  <c r="R22"/>
  <c r="N22"/>
  <c r="M22"/>
  <c r="L22"/>
  <c r="K22"/>
  <c r="J22"/>
  <c r="Y21"/>
  <c r="X21"/>
  <c r="V21"/>
  <c r="W21" s="1"/>
  <c r="U21"/>
  <c r="R21"/>
  <c r="N21"/>
  <c r="M21"/>
  <c r="L21"/>
  <c r="K21"/>
  <c r="J21"/>
  <c r="Y20"/>
  <c r="X20"/>
  <c r="V20"/>
  <c r="W20" s="1"/>
  <c r="U20"/>
  <c r="R20"/>
  <c r="N20"/>
  <c r="M20"/>
  <c r="L20"/>
  <c r="K20"/>
  <c r="J20"/>
  <c r="Y19"/>
  <c r="X19"/>
  <c r="V19"/>
  <c r="W19" s="1"/>
  <c r="U19"/>
  <c r="R19"/>
  <c r="N19"/>
  <c r="M19"/>
  <c r="L19"/>
  <c r="K19"/>
  <c r="J19"/>
  <c r="Y18"/>
  <c r="X18"/>
  <c r="V18"/>
  <c r="W18" s="1"/>
  <c r="U18"/>
  <c r="R18"/>
  <c r="N18"/>
  <c r="M18"/>
  <c r="L18"/>
  <c r="K18"/>
  <c r="J18"/>
  <c r="Y17"/>
  <c r="X17"/>
  <c r="V17"/>
  <c r="W17" s="1"/>
  <c r="U17"/>
  <c r="R17"/>
  <c r="N17"/>
  <c r="M17"/>
  <c r="L17"/>
  <c r="K17"/>
  <c r="J17"/>
  <c r="Y16"/>
  <c r="X16"/>
  <c r="V16"/>
  <c r="W16" s="1"/>
  <c r="U16"/>
  <c r="R16"/>
  <c r="N16"/>
  <c r="M16"/>
  <c r="L16"/>
  <c r="K16"/>
  <c r="J16"/>
  <c r="Y15"/>
  <c r="X15"/>
  <c r="V15"/>
  <c r="W15" s="1"/>
  <c r="U15"/>
  <c r="R15"/>
  <c r="N15"/>
  <c r="M15"/>
  <c r="L15"/>
  <c r="K15"/>
  <c r="J15"/>
  <c r="Y14"/>
  <c r="X14"/>
  <c r="V14"/>
  <c r="W14" s="1"/>
  <c r="U14"/>
  <c r="R14"/>
  <c r="N14"/>
  <c r="M14"/>
  <c r="L14"/>
  <c r="K14"/>
  <c r="J14"/>
  <c r="Y13"/>
  <c r="X13"/>
  <c r="V13"/>
  <c r="W13" s="1"/>
  <c r="U13"/>
  <c r="R13"/>
  <c r="N13"/>
  <c r="M13"/>
  <c r="L13"/>
  <c r="K13"/>
  <c r="J13"/>
  <c r="Y12"/>
  <c r="X12"/>
  <c r="V12"/>
  <c r="W12" s="1"/>
  <c r="U12"/>
  <c r="R12"/>
  <c r="N12"/>
  <c r="M12"/>
  <c r="L12"/>
  <c r="K12"/>
  <c r="J12"/>
  <c r="Y11"/>
  <c r="X11"/>
  <c r="V11"/>
  <c r="W11" s="1"/>
  <c r="U11"/>
  <c r="R11"/>
  <c r="N11"/>
  <c r="M11"/>
  <c r="L11"/>
  <c r="K11"/>
  <c r="J11"/>
  <c r="Y10"/>
  <c r="X10"/>
  <c r="V10"/>
  <c r="W10" s="1"/>
  <c r="U10"/>
  <c r="R10"/>
  <c r="N10"/>
  <c r="M10"/>
  <c r="L10"/>
  <c r="K10"/>
  <c r="J10"/>
  <c r="X9"/>
  <c r="W9"/>
  <c r="U9"/>
  <c r="R9"/>
  <c r="N9"/>
  <c r="M9"/>
  <c r="L9"/>
  <c r="K9"/>
  <c r="J9"/>
  <c r="X8"/>
  <c r="W8"/>
  <c r="U8"/>
  <c r="R8"/>
  <c r="N8"/>
  <c r="M8"/>
  <c r="L8"/>
  <c r="K8"/>
  <c r="J8"/>
  <c r="X7"/>
  <c r="W7"/>
  <c r="U7"/>
  <c r="R7"/>
  <c r="N7"/>
  <c r="M7"/>
  <c r="L7"/>
  <c r="K7"/>
  <c r="J7"/>
  <c r="X6"/>
  <c r="W6"/>
  <c r="U6"/>
  <c r="R6"/>
  <c r="N6"/>
  <c r="M6"/>
  <c r="L6"/>
  <c r="K6"/>
  <c r="J6"/>
  <c r="X5"/>
  <c r="W5"/>
  <c r="U5"/>
  <c r="R5"/>
  <c r="N5"/>
  <c r="M5"/>
  <c r="L5"/>
  <c r="K5"/>
  <c r="J5"/>
  <c r="X4"/>
  <c r="W4"/>
  <c r="U4"/>
  <c r="R4"/>
  <c r="N4"/>
  <c r="M4"/>
  <c r="L4"/>
  <c r="K4"/>
  <c r="J4"/>
  <c r="O66" l="1"/>
  <c r="Q66" s="1"/>
  <c r="S72"/>
  <c r="S64"/>
  <c r="S68"/>
  <c r="S157"/>
  <c r="T157" s="1"/>
  <c r="O82"/>
  <c r="Q82" s="1"/>
  <c r="O213"/>
  <c r="P213" s="1"/>
  <c r="O98"/>
  <c r="Q98" s="1"/>
  <c r="S104"/>
  <c r="S199"/>
  <c r="T199" s="1"/>
  <c r="O223"/>
  <c r="P223" s="1"/>
  <c r="S209"/>
  <c r="S213"/>
  <c r="S224"/>
  <c r="T224" s="1"/>
  <c r="O242"/>
  <c r="P242" s="1"/>
  <c r="O298"/>
  <c r="P298" s="1"/>
  <c r="O74"/>
  <c r="Q74" s="1"/>
  <c r="O114"/>
  <c r="Q114" s="1"/>
  <c r="S92"/>
  <c r="T92" s="1"/>
  <c r="S96"/>
  <c r="O110"/>
  <c r="Q110" s="1"/>
  <c r="S183"/>
  <c r="T183" s="1"/>
  <c r="S237"/>
  <c r="T237" s="1"/>
  <c r="O286"/>
  <c r="Q286" s="1"/>
  <c r="S59"/>
  <c r="T59" s="1"/>
  <c r="S60"/>
  <c r="T60" s="1"/>
  <c r="O156"/>
  <c r="P156" s="1"/>
  <c r="S36"/>
  <c r="O70"/>
  <c r="Q70" s="1"/>
  <c r="O11"/>
  <c r="P11" s="1"/>
  <c r="S71"/>
  <c r="T71" s="1"/>
  <c r="S80"/>
  <c r="T80" s="1"/>
  <c r="S88"/>
  <c r="T88" s="1"/>
  <c r="O94"/>
  <c r="Q94" s="1"/>
  <c r="S100"/>
  <c r="O152"/>
  <c r="Q152" s="1"/>
  <c r="S165"/>
  <c r="T165" s="1"/>
  <c r="O189"/>
  <c r="P189" s="1"/>
  <c r="S221"/>
  <c r="S229"/>
  <c r="T229" s="1"/>
  <c r="S240"/>
  <c r="T240" s="1"/>
  <c r="O251"/>
  <c r="Q251" s="1"/>
  <c r="S265"/>
  <c r="T265" s="1"/>
  <c r="O267"/>
  <c r="Q267" s="1"/>
  <c r="O281"/>
  <c r="Q281" s="1"/>
  <c r="S290"/>
  <c r="T290" s="1"/>
  <c r="O293"/>
  <c r="P293" s="1"/>
  <c r="O15"/>
  <c r="P15" s="1"/>
  <c r="O86"/>
  <c r="Q86" s="1"/>
  <c r="O90"/>
  <c r="Q90" s="1"/>
  <c r="S112"/>
  <c r="T112" s="1"/>
  <c r="S120"/>
  <c r="T120" s="1"/>
  <c r="S128"/>
  <c r="T128" s="1"/>
  <c r="O147"/>
  <c r="Q147" s="1"/>
  <c r="O246"/>
  <c r="P246" s="1"/>
  <c r="O264"/>
  <c r="Q264" s="1"/>
  <c r="S270"/>
  <c r="O278"/>
  <c r="Q278" s="1"/>
  <c r="O210"/>
  <c r="Q210" s="1"/>
  <c r="O58"/>
  <c r="Q58" s="1"/>
  <c r="O62"/>
  <c r="Q62" s="1"/>
  <c r="S76"/>
  <c r="T76" s="1"/>
  <c r="S84"/>
  <c r="T84" s="1"/>
  <c r="S99"/>
  <c r="T99" s="1"/>
  <c r="O102"/>
  <c r="Q102" s="1"/>
  <c r="O106"/>
  <c r="P106" s="1"/>
  <c r="S116"/>
  <c r="T116" s="1"/>
  <c r="S158"/>
  <c r="T158" s="1"/>
  <c r="S159"/>
  <c r="S173"/>
  <c r="T173" s="1"/>
  <c r="S189"/>
  <c r="T189" s="1"/>
  <c r="O203"/>
  <c r="P203" s="1"/>
  <c r="O226"/>
  <c r="O229"/>
  <c r="Q229" s="1"/>
  <c r="O239"/>
  <c r="Q239" s="1"/>
  <c r="O262"/>
  <c r="P262" s="1"/>
  <c r="S281"/>
  <c r="S13"/>
  <c r="T13" s="1"/>
  <c r="S32"/>
  <c r="T32" s="1"/>
  <c r="S39"/>
  <c r="T39" s="1"/>
  <c r="S75"/>
  <c r="T75" s="1"/>
  <c r="S87"/>
  <c r="T87" s="1"/>
  <c r="S103"/>
  <c r="T103" s="1"/>
  <c r="S115"/>
  <c r="T115" s="1"/>
  <c r="S119"/>
  <c r="T119" s="1"/>
  <c r="S132"/>
  <c r="T132" s="1"/>
  <c r="S154"/>
  <c r="T154" s="1"/>
  <c r="S156"/>
  <c r="T156" s="1"/>
  <c r="S161"/>
  <c r="T161" s="1"/>
  <c r="S169"/>
  <c r="T169" s="1"/>
  <c r="S171"/>
  <c r="T171" s="1"/>
  <c r="S174"/>
  <c r="T174" s="1"/>
  <c r="S181"/>
  <c r="T181" s="1"/>
  <c r="O196"/>
  <c r="Q196" s="1"/>
  <c r="S202"/>
  <c r="T202" s="1"/>
  <c r="S225"/>
  <c r="T225" s="1"/>
  <c r="S241"/>
  <c r="S249"/>
  <c r="T249" s="1"/>
  <c r="O248"/>
  <c r="Q248" s="1"/>
  <c r="S254"/>
  <c r="T254" s="1"/>
  <c r="O253"/>
  <c r="S276"/>
  <c r="T276" s="1"/>
  <c r="S282"/>
  <c r="T282" s="1"/>
  <c r="S288"/>
  <c r="T288" s="1"/>
  <c r="S28"/>
  <c r="S48"/>
  <c r="T48" s="1"/>
  <c r="S63"/>
  <c r="T63" s="1"/>
  <c r="S79"/>
  <c r="T79" s="1"/>
  <c r="S91"/>
  <c r="T91" s="1"/>
  <c r="S107"/>
  <c r="T107" s="1"/>
  <c r="S108"/>
  <c r="S136"/>
  <c r="T136" s="1"/>
  <c r="O161"/>
  <c r="P161" s="1"/>
  <c r="S167"/>
  <c r="T167" s="1"/>
  <c r="S179"/>
  <c r="T179" s="1"/>
  <c r="O197"/>
  <c r="Q197" s="1"/>
  <c r="S205"/>
  <c r="S228"/>
  <c r="T228" s="1"/>
  <c r="S260"/>
  <c r="T260" s="1"/>
  <c r="O9"/>
  <c r="Q9" s="1"/>
  <c r="S15"/>
  <c r="T15" s="1"/>
  <c r="S17"/>
  <c r="T17" s="1"/>
  <c r="S24"/>
  <c r="T24" s="1"/>
  <c r="S44"/>
  <c r="S52"/>
  <c r="S61"/>
  <c r="T61" s="1"/>
  <c r="S67"/>
  <c r="T67" s="1"/>
  <c r="S83"/>
  <c r="T83" s="1"/>
  <c r="S95"/>
  <c r="T95" s="1"/>
  <c r="S111"/>
  <c r="T111" s="1"/>
  <c r="S117"/>
  <c r="T117" s="1"/>
  <c r="S124"/>
  <c r="T124" s="1"/>
  <c r="S140"/>
  <c r="S155"/>
  <c r="T155" s="1"/>
  <c r="S163"/>
  <c r="T163" s="1"/>
  <c r="O169"/>
  <c r="P169" s="1"/>
  <c r="S175"/>
  <c r="O179"/>
  <c r="Q179" s="1"/>
  <c r="S196"/>
  <c r="T196" s="1"/>
  <c r="O195"/>
  <c r="P195" s="1"/>
  <c r="O212"/>
  <c r="S218"/>
  <c r="T218" s="1"/>
  <c r="O228"/>
  <c r="P228" s="1"/>
  <c r="S234"/>
  <c r="T234" s="1"/>
  <c r="S289"/>
  <c r="O289"/>
  <c r="P289" s="1"/>
  <c r="S23"/>
  <c r="T23" s="1"/>
  <c r="S40"/>
  <c r="T40" s="1"/>
  <c r="S11"/>
  <c r="T11" s="1"/>
  <c r="S10"/>
  <c r="T10" s="1"/>
  <c r="O13"/>
  <c r="P13" s="1"/>
  <c r="O19"/>
  <c r="P19" s="1"/>
  <c r="O20"/>
  <c r="P20" s="1"/>
  <c r="O23"/>
  <c r="P23" s="1"/>
  <c r="O24"/>
  <c r="Q24" s="1"/>
  <c r="O28"/>
  <c r="Q28" s="1"/>
  <c r="O31"/>
  <c r="P31" s="1"/>
  <c r="S35"/>
  <c r="T35" s="1"/>
  <c r="S43"/>
  <c r="T43" s="1"/>
  <c r="O47"/>
  <c r="Q47" s="1"/>
  <c r="S57"/>
  <c r="S145"/>
  <c r="T145" s="1"/>
  <c r="S146"/>
  <c r="T146" s="1"/>
  <c r="O143"/>
  <c r="Q143" s="1"/>
  <c r="O144"/>
  <c r="Q144" s="1"/>
  <c r="O159"/>
  <c r="P159" s="1"/>
  <c r="S172"/>
  <c r="T172" s="1"/>
  <c r="O173"/>
  <c r="O175"/>
  <c r="P175" s="1"/>
  <c r="O185"/>
  <c r="S185"/>
  <c r="T185" s="1"/>
  <c r="S192"/>
  <c r="S187"/>
  <c r="T187" s="1"/>
  <c r="S195"/>
  <c r="T195" s="1"/>
  <c r="O191"/>
  <c r="Q191" s="1"/>
  <c r="S201"/>
  <c r="T201" s="1"/>
  <c r="O207"/>
  <c r="O211"/>
  <c r="P211" s="1"/>
  <c r="O216"/>
  <c r="Q216" s="1"/>
  <c r="O217"/>
  <c r="Q217" s="1"/>
  <c r="O227"/>
  <c r="P227" s="1"/>
  <c r="O232"/>
  <c r="Q232" s="1"/>
  <c r="O233"/>
  <c r="Q233" s="1"/>
  <c r="S244"/>
  <c r="T244" s="1"/>
  <c r="S250"/>
  <c r="T250" s="1"/>
  <c r="O260"/>
  <c r="P260" s="1"/>
  <c r="S266"/>
  <c r="O265"/>
  <c r="Q265" s="1"/>
  <c r="S272"/>
  <c r="T272" s="1"/>
  <c r="O269"/>
  <c r="P269" s="1"/>
  <c r="S277"/>
  <c r="O274"/>
  <c r="Q274" s="1"/>
  <c r="O279"/>
  <c r="P279" s="1"/>
  <c r="O284"/>
  <c r="P284" s="1"/>
  <c r="O287"/>
  <c r="S297"/>
  <c r="T297" s="1"/>
  <c r="S298"/>
  <c r="T298" s="1"/>
  <c r="O294"/>
  <c r="P294" s="1"/>
  <c r="O299"/>
  <c r="S14"/>
  <c r="T14" s="1"/>
  <c r="O12"/>
  <c r="Q12" s="1"/>
  <c r="O25"/>
  <c r="O29"/>
  <c r="S41"/>
  <c r="T41" s="1"/>
  <c r="O39"/>
  <c r="Q39" s="1"/>
  <c r="O40"/>
  <c r="Q40" s="1"/>
  <c r="S49"/>
  <c r="T49" s="1"/>
  <c r="O48"/>
  <c r="P48" s="1"/>
  <c r="O56"/>
  <c r="Q56" s="1"/>
  <c r="O59"/>
  <c r="Q59" s="1"/>
  <c r="S65"/>
  <c r="O60"/>
  <c r="Q60" s="1"/>
  <c r="O63"/>
  <c r="Q63" s="1"/>
  <c r="S69"/>
  <c r="T69" s="1"/>
  <c r="O64"/>
  <c r="P64" s="1"/>
  <c r="O67"/>
  <c r="P67" s="1"/>
  <c r="S73"/>
  <c r="T73" s="1"/>
  <c r="O68"/>
  <c r="P68" s="1"/>
  <c r="O71"/>
  <c r="S77"/>
  <c r="T77" s="1"/>
  <c r="O72"/>
  <c r="Q72" s="1"/>
  <c r="O75"/>
  <c r="Q75" s="1"/>
  <c r="S81"/>
  <c r="O76"/>
  <c r="Q76" s="1"/>
  <c r="O79"/>
  <c r="Q79" s="1"/>
  <c r="S85"/>
  <c r="T85" s="1"/>
  <c r="O80"/>
  <c r="Q80" s="1"/>
  <c r="O83"/>
  <c r="P83" s="1"/>
  <c r="S89"/>
  <c r="T89" s="1"/>
  <c r="O84"/>
  <c r="Q84" s="1"/>
  <c r="O87"/>
  <c r="S93"/>
  <c r="T93" s="1"/>
  <c r="O88"/>
  <c r="Q88" s="1"/>
  <c r="O91"/>
  <c r="Q91" s="1"/>
  <c r="S97"/>
  <c r="T97" s="1"/>
  <c r="O92"/>
  <c r="Q92" s="1"/>
  <c r="O95"/>
  <c r="Q95" s="1"/>
  <c r="S101"/>
  <c r="T101" s="1"/>
  <c r="O96"/>
  <c r="O99"/>
  <c r="P99" s="1"/>
  <c r="S105"/>
  <c r="T105" s="1"/>
  <c r="O100"/>
  <c r="Q100" s="1"/>
  <c r="O103"/>
  <c r="Q103" s="1"/>
  <c r="S109"/>
  <c r="T109" s="1"/>
  <c r="O104"/>
  <c r="Q104" s="1"/>
  <c r="S113"/>
  <c r="T113" s="1"/>
  <c r="O108"/>
  <c r="P108" s="1"/>
  <c r="P110"/>
  <c r="O115"/>
  <c r="P115" s="1"/>
  <c r="S121"/>
  <c r="T121" s="1"/>
  <c r="O116"/>
  <c r="Q116" s="1"/>
  <c r="O119"/>
  <c r="P119" s="1"/>
  <c r="S125"/>
  <c r="T125" s="1"/>
  <c r="O120"/>
  <c r="Q120" s="1"/>
  <c r="O149"/>
  <c r="P149" s="1"/>
  <c r="O151"/>
  <c r="P151" s="1"/>
  <c r="S162"/>
  <c r="T162" s="1"/>
  <c r="O157"/>
  <c r="P157" s="1"/>
  <c r="O160"/>
  <c r="Q160" s="1"/>
  <c r="S170"/>
  <c r="T170" s="1"/>
  <c r="O165"/>
  <c r="P165" s="1"/>
  <c r="O168"/>
  <c r="P168" s="1"/>
  <c r="O181"/>
  <c r="S188"/>
  <c r="T188" s="1"/>
  <c r="O187"/>
  <c r="Q187" s="1"/>
  <c r="O198"/>
  <c r="P198" s="1"/>
  <c r="O200"/>
  <c r="Q200" s="1"/>
  <c r="S206"/>
  <c r="T206" s="1"/>
  <c r="O201"/>
  <c r="P201" s="1"/>
  <c r="S216"/>
  <c r="T216" s="1"/>
  <c r="O215"/>
  <c r="P215" s="1"/>
  <c r="O218"/>
  <c r="Q218" s="1"/>
  <c r="O220"/>
  <c r="Q220" s="1"/>
  <c r="S226"/>
  <c r="T226" s="1"/>
  <c r="O221"/>
  <c r="P221" s="1"/>
  <c r="T221"/>
  <c r="S232"/>
  <c r="T232" s="1"/>
  <c r="O231"/>
  <c r="P231" s="1"/>
  <c r="O234"/>
  <c r="Q234" s="1"/>
  <c r="O236"/>
  <c r="P236" s="1"/>
  <c r="S242"/>
  <c r="T242" s="1"/>
  <c r="O237"/>
  <c r="P237" s="1"/>
  <c r="S243"/>
  <c r="T243" s="1"/>
  <c r="S245"/>
  <c r="T245" s="1"/>
  <c r="O243"/>
  <c r="P243" s="1"/>
  <c r="O245"/>
  <c r="P245" s="1"/>
  <c r="S252"/>
  <c r="T252" s="1"/>
  <c r="S257"/>
  <c r="T257" s="1"/>
  <c r="O254"/>
  <c r="P254" s="1"/>
  <c r="O256"/>
  <c r="Q256" s="1"/>
  <c r="S262"/>
  <c r="T262" s="1"/>
  <c r="O259"/>
  <c r="P259" s="1"/>
  <c r="O261"/>
  <c r="P261" s="1"/>
  <c r="S268"/>
  <c r="T268" s="1"/>
  <c r="S273"/>
  <c r="T273" s="1"/>
  <c r="O270"/>
  <c r="P270" s="1"/>
  <c r="O272"/>
  <c r="P272" s="1"/>
  <c r="S278"/>
  <c r="T278" s="1"/>
  <c r="O275"/>
  <c r="P275" s="1"/>
  <c r="O277"/>
  <c r="Q277" s="1"/>
  <c r="S284"/>
  <c r="T284" s="1"/>
  <c r="O282"/>
  <c r="Q282" s="1"/>
  <c r="O285"/>
  <c r="Q285" s="1"/>
  <c r="S292"/>
  <c r="T292" s="1"/>
  <c r="O290"/>
  <c r="Q290" s="1"/>
  <c r="O292"/>
  <c r="P292" s="1"/>
  <c r="O295"/>
  <c r="Q295" s="1"/>
  <c r="O296"/>
  <c r="P296" s="1"/>
  <c r="O300"/>
  <c r="Q300" s="1"/>
  <c r="S19"/>
  <c r="T19" s="1"/>
  <c r="S27"/>
  <c r="T27" s="1"/>
  <c r="S56"/>
  <c r="T56" s="1"/>
  <c r="O78"/>
  <c r="Q78" s="1"/>
  <c r="O164"/>
  <c r="Q164" s="1"/>
  <c r="S191"/>
  <c r="T191" s="1"/>
  <c r="T213"/>
  <c r="S217"/>
  <c r="T217" s="1"/>
  <c r="S233"/>
  <c r="T233" s="1"/>
  <c r="O5"/>
  <c r="P5" s="1"/>
  <c r="O17"/>
  <c r="P17" s="1"/>
  <c r="S25"/>
  <c r="T25" s="1"/>
  <c r="S29"/>
  <c r="T29" s="1"/>
  <c r="O27"/>
  <c r="Q27" s="1"/>
  <c r="S33"/>
  <c r="T33" s="1"/>
  <c r="S37"/>
  <c r="T37" s="1"/>
  <c r="S53"/>
  <c r="T53" s="1"/>
  <c r="O52"/>
  <c r="Q52" s="1"/>
  <c r="O55"/>
  <c r="Q55" s="1"/>
  <c r="O111"/>
  <c r="Q111" s="1"/>
  <c r="O112"/>
  <c r="P112" s="1"/>
  <c r="O123"/>
  <c r="Q123" s="1"/>
  <c r="S129"/>
  <c r="T129" s="1"/>
  <c r="O124"/>
  <c r="Q124" s="1"/>
  <c r="S130"/>
  <c r="T130" s="1"/>
  <c r="O127"/>
  <c r="Q127" s="1"/>
  <c r="S133"/>
  <c r="O128"/>
  <c r="Q128" s="1"/>
  <c r="S134"/>
  <c r="T134" s="1"/>
  <c r="O131"/>
  <c r="Q131" s="1"/>
  <c r="S137"/>
  <c r="O132"/>
  <c r="P132" s="1"/>
  <c r="S138"/>
  <c r="T138" s="1"/>
  <c r="O135"/>
  <c r="Q135" s="1"/>
  <c r="S141"/>
  <c r="O136"/>
  <c r="P136" s="1"/>
  <c r="S142"/>
  <c r="T142" s="1"/>
  <c r="O139"/>
  <c r="Q139" s="1"/>
  <c r="O140"/>
  <c r="Q140" s="1"/>
  <c r="S148"/>
  <c r="T148" s="1"/>
  <c r="S149"/>
  <c r="T149" s="1"/>
  <c r="S150"/>
  <c r="T150" s="1"/>
  <c r="S164"/>
  <c r="T164" s="1"/>
  <c r="O167"/>
  <c r="P167" s="1"/>
  <c r="S180"/>
  <c r="T180" s="1"/>
  <c r="T175"/>
  <c r="O214"/>
  <c r="P214" s="1"/>
  <c r="S222"/>
  <c r="T222" s="1"/>
  <c r="O230"/>
  <c r="S238"/>
  <c r="T238" s="1"/>
  <c r="O244"/>
  <c r="Q244" s="1"/>
  <c r="O247"/>
  <c r="P247" s="1"/>
  <c r="O249"/>
  <c r="P249" s="1"/>
  <c r="S256"/>
  <c r="T256" s="1"/>
  <c r="S261"/>
  <c r="T261" s="1"/>
  <c r="O258"/>
  <c r="P258" s="1"/>
  <c r="O263"/>
  <c r="O276"/>
  <c r="Q276" s="1"/>
  <c r="S18"/>
  <c r="T18" s="1"/>
  <c r="S21"/>
  <c r="T21" s="1"/>
  <c r="O21"/>
  <c r="O32"/>
  <c r="Q32" s="1"/>
  <c r="O35"/>
  <c r="Q35" s="1"/>
  <c r="O36"/>
  <c r="P36" s="1"/>
  <c r="S45"/>
  <c r="T45" s="1"/>
  <c r="O43"/>
  <c r="Q43" s="1"/>
  <c r="O44"/>
  <c r="Q44" s="1"/>
  <c r="S12"/>
  <c r="T12" s="1"/>
  <c r="O7"/>
  <c r="O16"/>
  <c r="P16" s="1"/>
  <c r="S20"/>
  <c r="O33"/>
  <c r="O37"/>
  <c r="O41"/>
  <c r="O45"/>
  <c r="O54"/>
  <c r="Q54" s="1"/>
  <c r="O57"/>
  <c r="P57" s="1"/>
  <c r="O61"/>
  <c r="P61" s="1"/>
  <c r="O65"/>
  <c r="P65" s="1"/>
  <c r="O69"/>
  <c r="P69" s="1"/>
  <c r="O73"/>
  <c r="P73" s="1"/>
  <c r="O77"/>
  <c r="P77" s="1"/>
  <c r="O81"/>
  <c r="P81" s="1"/>
  <c r="O85"/>
  <c r="P85" s="1"/>
  <c r="O89"/>
  <c r="P89" s="1"/>
  <c r="O93"/>
  <c r="P93" s="1"/>
  <c r="O97"/>
  <c r="P97" s="1"/>
  <c r="O101"/>
  <c r="P101" s="1"/>
  <c r="O105"/>
  <c r="P105" s="1"/>
  <c r="O113"/>
  <c r="Q113" s="1"/>
  <c r="O117"/>
  <c r="P117" s="1"/>
  <c r="O122"/>
  <c r="P122" s="1"/>
  <c r="O126"/>
  <c r="P126" s="1"/>
  <c r="O130"/>
  <c r="P130" s="1"/>
  <c r="O134"/>
  <c r="P134" s="1"/>
  <c r="O138"/>
  <c r="P138" s="1"/>
  <c r="O142"/>
  <c r="P142" s="1"/>
  <c r="O146"/>
  <c r="P146" s="1"/>
  <c r="O153"/>
  <c r="P153" s="1"/>
  <c r="S160"/>
  <c r="T160" s="1"/>
  <c r="O155"/>
  <c r="P155" s="1"/>
  <c r="S168"/>
  <c r="T168" s="1"/>
  <c r="O163"/>
  <c r="P163" s="1"/>
  <c r="S176"/>
  <c r="T176" s="1"/>
  <c r="O171"/>
  <c r="Q171" s="1"/>
  <c r="O177"/>
  <c r="S177"/>
  <c r="T177" s="1"/>
  <c r="S184"/>
  <c r="T184" s="1"/>
  <c r="O183"/>
  <c r="P183" s="1"/>
  <c r="O193"/>
  <c r="S193"/>
  <c r="T193" s="1"/>
  <c r="S200"/>
  <c r="T200" s="1"/>
  <c r="S197"/>
  <c r="O199"/>
  <c r="P199" s="1"/>
  <c r="O202"/>
  <c r="P202" s="1"/>
  <c r="S210"/>
  <c r="T210" s="1"/>
  <c r="O205"/>
  <c r="Q205" s="1"/>
  <c r="T205"/>
  <c r="O208"/>
  <c r="P208" s="1"/>
  <c r="S214"/>
  <c r="T214" s="1"/>
  <c r="O209"/>
  <c r="P209" s="1"/>
  <c r="T209"/>
  <c r="S220"/>
  <c r="T220" s="1"/>
  <c r="O219"/>
  <c r="P219" s="1"/>
  <c r="O222"/>
  <c r="P222" s="1"/>
  <c r="O224"/>
  <c r="P224" s="1"/>
  <c r="S230"/>
  <c r="T230" s="1"/>
  <c r="O225"/>
  <c r="P225" s="1"/>
  <c r="S236"/>
  <c r="T236" s="1"/>
  <c r="O235"/>
  <c r="P235" s="1"/>
  <c r="O238"/>
  <c r="Q238" s="1"/>
  <c r="O240"/>
  <c r="P240" s="1"/>
  <c r="S246"/>
  <c r="T246" s="1"/>
  <c r="O241"/>
  <c r="P241" s="1"/>
  <c r="S247"/>
  <c r="T247" s="1"/>
  <c r="S248"/>
  <c r="T248" s="1"/>
  <c r="S253"/>
  <c r="T253" s="1"/>
  <c r="O250"/>
  <c r="Q250" s="1"/>
  <c r="O252"/>
  <c r="Q252" s="1"/>
  <c r="S258"/>
  <c r="T258" s="1"/>
  <c r="O255"/>
  <c r="P255" s="1"/>
  <c r="O257"/>
  <c r="Q257" s="1"/>
  <c r="S264"/>
  <c r="T264" s="1"/>
  <c r="S269"/>
  <c r="T269" s="1"/>
  <c r="O266"/>
  <c r="P266" s="1"/>
  <c r="O268"/>
  <c r="Q268" s="1"/>
  <c r="S274"/>
  <c r="T274" s="1"/>
  <c r="O271"/>
  <c r="Q271" s="1"/>
  <c r="O273"/>
  <c r="Q273" s="1"/>
  <c r="S280"/>
  <c r="T280" s="1"/>
  <c r="S285"/>
  <c r="T285" s="1"/>
  <c r="O280"/>
  <c r="Q280" s="1"/>
  <c r="S286"/>
  <c r="O283"/>
  <c r="Q283" s="1"/>
  <c r="S293"/>
  <c r="T293" s="1"/>
  <c r="O288"/>
  <c r="P288" s="1"/>
  <c r="S294"/>
  <c r="O291"/>
  <c r="P291" s="1"/>
  <c r="S300"/>
  <c r="T300" s="1"/>
  <c r="O297"/>
  <c r="P297" s="1"/>
  <c r="S123"/>
  <c r="T123" s="1"/>
  <c r="T52"/>
  <c r="S58"/>
  <c r="T58" s="1"/>
  <c r="P55"/>
  <c r="S47"/>
  <c r="T47" s="1"/>
  <c r="S16"/>
  <c r="T16" s="1"/>
  <c r="S31"/>
  <c r="T31" s="1"/>
  <c r="Q31"/>
  <c r="Q15"/>
  <c r="Q19"/>
  <c r="Q36"/>
  <c r="S51"/>
  <c r="T51" s="1"/>
  <c r="S135"/>
  <c r="T135" s="1"/>
  <c r="O8"/>
  <c r="O10"/>
  <c r="S151"/>
  <c r="O4"/>
  <c r="O6"/>
  <c r="S22"/>
  <c r="T22" s="1"/>
  <c r="O51"/>
  <c r="Q64"/>
  <c r="Q67"/>
  <c r="Q71"/>
  <c r="P71"/>
  <c r="P80"/>
  <c r="Q87"/>
  <c r="P87"/>
  <c r="P92"/>
  <c r="P96"/>
  <c r="Q96"/>
  <c r="P103"/>
  <c r="Q119"/>
  <c r="O14"/>
  <c r="O18"/>
  <c r="O22"/>
  <c r="O26"/>
  <c r="O30"/>
  <c r="O34"/>
  <c r="O38"/>
  <c r="O42"/>
  <c r="O46"/>
  <c r="S55"/>
  <c r="T55" s="1"/>
  <c r="S62"/>
  <c r="T62" s="1"/>
  <c r="Q57"/>
  <c r="S66"/>
  <c r="T66" s="1"/>
  <c r="P62"/>
  <c r="T64"/>
  <c r="S70"/>
  <c r="T70" s="1"/>
  <c r="P66"/>
  <c r="T68"/>
  <c r="S74"/>
  <c r="T74" s="1"/>
  <c r="T72"/>
  <c r="S78"/>
  <c r="T78" s="1"/>
  <c r="P74"/>
  <c r="S82"/>
  <c r="T82" s="1"/>
  <c r="S86"/>
  <c r="T86" s="1"/>
  <c r="P82"/>
  <c r="S90"/>
  <c r="T90" s="1"/>
  <c r="S94"/>
  <c r="T94" s="1"/>
  <c r="P90"/>
  <c r="S98"/>
  <c r="T98" s="1"/>
  <c r="T96"/>
  <c r="S102"/>
  <c r="T102" s="1"/>
  <c r="S106"/>
  <c r="T106" s="1"/>
  <c r="T100"/>
  <c r="P102"/>
  <c r="S110"/>
  <c r="T110" s="1"/>
  <c r="T104"/>
  <c r="Q105"/>
  <c r="P114"/>
  <c r="T133"/>
  <c r="S139"/>
  <c r="T139" s="1"/>
  <c r="T20"/>
  <c r="S26"/>
  <c r="T26" s="1"/>
  <c r="S30"/>
  <c r="T30" s="1"/>
  <c r="T28"/>
  <c r="S34"/>
  <c r="T34" s="1"/>
  <c r="S38"/>
  <c r="T38" s="1"/>
  <c r="T36"/>
  <c r="S42"/>
  <c r="T42" s="1"/>
  <c r="S46"/>
  <c r="T46" s="1"/>
  <c r="T44"/>
  <c r="S50"/>
  <c r="T50" s="1"/>
  <c r="O49"/>
  <c r="O50"/>
  <c r="T57"/>
  <c r="T65"/>
  <c r="T81"/>
  <c r="O107"/>
  <c r="S127"/>
  <c r="T127" s="1"/>
  <c r="P124"/>
  <c r="T137"/>
  <c r="S143"/>
  <c r="T143" s="1"/>
  <c r="S54"/>
  <c r="T54" s="1"/>
  <c r="O53"/>
  <c r="Q108"/>
  <c r="S114"/>
  <c r="T114" s="1"/>
  <c r="T108"/>
  <c r="P116"/>
  <c r="S131"/>
  <c r="T131" s="1"/>
  <c r="T141"/>
  <c r="S147"/>
  <c r="T147" s="1"/>
  <c r="O109"/>
  <c r="S126"/>
  <c r="T126" s="1"/>
  <c r="Q126"/>
  <c r="S152"/>
  <c r="T152" s="1"/>
  <c r="Q161"/>
  <c r="Q183"/>
  <c r="S118"/>
  <c r="T118" s="1"/>
  <c r="O118"/>
  <c r="Q156"/>
  <c r="P160"/>
  <c r="P171"/>
  <c r="S122"/>
  <c r="T122" s="1"/>
  <c r="O121"/>
  <c r="O125"/>
  <c r="O129"/>
  <c r="O133"/>
  <c r="O137"/>
  <c r="O141"/>
  <c r="O145"/>
  <c r="S153"/>
  <c r="T153" s="1"/>
  <c r="O148"/>
  <c r="O172"/>
  <c r="O176"/>
  <c r="O180"/>
  <c r="O184"/>
  <c r="O188"/>
  <c r="O192"/>
  <c r="P205"/>
  <c r="Q240"/>
  <c r="T140"/>
  <c r="T144"/>
  <c r="O150"/>
  <c r="T151"/>
  <c r="O154"/>
  <c r="O158"/>
  <c r="T159"/>
  <c r="O162"/>
  <c r="O166"/>
  <c r="O170"/>
  <c r="S178"/>
  <c r="T178" s="1"/>
  <c r="O174"/>
  <c r="S182"/>
  <c r="T182" s="1"/>
  <c r="O178"/>
  <c r="S186"/>
  <c r="T186" s="1"/>
  <c r="O182"/>
  <c r="S190"/>
  <c r="T190" s="1"/>
  <c r="O186"/>
  <c r="S194"/>
  <c r="T194" s="1"/>
  <c r="O190"/>
  <c r="S198"/>
  <c r="T198" s="1"/>
  <c r="T192"/>
  <c r="O194"/>
  <c r="T197"/>
  <c r="S203"/>
  <c r="T203" s="1"/>
  <c r="S207"/>
  <c r="T207" s="1"/>
  <c r="O204"/>
  <c r="S212"/>
  <c r="T212" s="1"/>
  <c r="Q243"/>
  <c r="S208"/>
  <c r="T208" s="1"/>
  <c r="P216"/>
  <c r="P217"/>
  <c r="Q230"/>
  <c r="P230"/>
  <c r="S204"/>
  <c r="T204" s="1"/>
  <c r="O206"/>
  <c r="Q212"/>
  <c r="P212"/>
  <c r="Q223"/>
  <c r="Q226"/>
  <c r="P226"/>
  <c r="Q228"/>
  <c r="Q242"/>
  <c r="S211"/>
  <c r="T211" s="1"/>
  <c r="S215"/>
  <c r="T215" s="1"/>
  <c r="S219"/>
  <c r="T219" s="1"/>
  <c r="S223"/>
  <c r="T223" s="1"/>
  <c r="S227"/>
  <c r="T227" s="1"/>
  <c r="S231"/>
  <c r="T231" s="1"/>
  <c r="S235"/>
  <c r="T235" s="1"/>
  <c r="S239"/>
  <c r="T239" s="1"/>
  <c r="S251"/>
  <c r="T251" s="1"/>
  <c r="P252"/>
  <c r="T281"/>
  <c r="T289"/>
  <c r="Q254"/>
  <c r="Q261"/>
  <c r="P285"/>
  <c r="Q292"/>
  <c r="P300"/>
  <c r="Q249"/>
  <c r="Q258"/>
  <c r="Q263"/>
  <c r="P263"/>
  <c r="P276"/>
  <c r="T277"/>
  <c r="Q287"/>
  <c r="P287"/>
  <c r="Q299"/>
  <c r="P299"/>
  <c r="T241"/>
  <c r="Q246"/>
  <c r="P251"/>
  <c r="P253"/>
  <c r="Q253"/>
  <c r="P267"/>
  <c r="P278"/>
  <c r="P281"/>
  <c r="P286"/>
  <c r="T296"/>
  <c r="Q298"/>
  <c r="S255"/>
  <c r="T255" s="1"/>
  <c r="S259"/>
  <c r="T259" s="1"/>
  <c r="S263"/>
  <c r="T263" s="1"/>
  <c r="T266"/>
  <c r="S267"/>
  <c r="T267" s="1"/>
  <c r="T270"/>
  <c r="S271"/>
  <c r="T271" s="1"/>
  <c r="S275"/>
  <c r="T275" s="1"/>
  <c r="S279"/>
  <c r="T279" s="1"/>
  <c r="S283"/>
  <c r="T283" s="1"/>
  <c r="T286"/>
  <c r="S287"/>
  <c r="T287" s="1"/>
  <c r="S291"/>
  <c r="T291" s="1"/>
  <c r="T294"/>
  <c r="S295"/>
  <c r="T295" s="1"/>
  <c r="S299"/>
  <c r="T299" s="1"/>
  <c r="Q297" l="1"/>
  <c r="P280"/>
  <c r="Q219"/>
  <c r="Q122"/>
  <c r="P54"/>
  <c r="P100"/>
  <c r="P147"/>
  <c r="Q288"/>
  <c r="P229"/>
  <c r="Q138"/>
  <c r="P40"/>
  <c r="Q289"/>
  <c r="Q247"/>
  <c r="P282"/>
  <c r="P271"/>
  <c r="Q237"/>
  <c r="Q101"/>
  <c r="Q85"/>
  <c r="Q69"/>
  <c r="Q293"/>
  <c r="Q269"/>
  <c r="P290"/>
  <c r="P277"/>
  <c r="P239"/>
  <c r="Q213"/>
  <c r="P210"/>
  <c r="Q214"/>
  <c r="P220"/>
  <c r="Q146"/>
  <c r="P144"/>
  <c r="P131"/>
  <c r="P140"/>
  <c r="Q201"/>
  <c r="P123"/>
  <c r="P120"/>
  <c r="P44"/>
  <c r="P39"/>
  <c r="Q20"/>
  <c r="Q17"/>
  <c r="Q270"/>
  <c r="Q175"/>
  <c r="P113"/>
  <c r="P56"/>
  <c r="P264"/>
  <c r="P248"/>
  <c r="Q272"/>
  <c r="P152"/>
  <c r="P139"/>
  <c r="P98"/>
  <c r="Q65"/>
  <c r="P9"/>
  <c r="Q97"/>
  <c r="P265"/>
  <c r="Q211"/>
  <c r="P197"/>
  <c r="Q163"/>
  <c r="Q199"/>
  <c r="Q134"/>
  <c r="Q106"/>
  <c r="P94"/>
  <c r="Q89"/>
  <c r="Q73"/>
  <c r="Q99"/>
  <c r="P35"/>
  <c r="Q11"/>
  <c r="Q189"/>
  <c r="P274"/>
  <c r="P256"/>
  <c r="P218"/>
  <c r="Q195"/>
  <c r="Q142"/>
  <c r="Q136"/>
  <c r="Q81"/>
  <c r="Q83"/>
  <c r="Q68"/>
  <c r="Q132"/>
  <c r="Q222"/>
  <c r="Q130"/>
  <c r="P128"/>
  <c r="P78"/>
  <c r="P244"/>
  <c r="Q245"/>
  <c r="Q203"/>
  <c r="Q198"/>
  <c r="Q209"/>
  <c r="Q151"/>
  <c r="P47"/>
  <c r="Q48"/>
  <c r="P111"/>
  <c r="Q262"/>
  <c r="Q266"/>
  <c r="Q231"/>
  <c r="P143"/>
  <c r="Q93"/>
  <c r="Q77"/>
  <c r="Q61"/>
  <c r="P76"/>
  <c r="P60"/>
  <c r="P43"/>
  <c r="Q167"/>
  <c r="P86"/>
  <c r="P70"/>
  <c r="P58"/>
  <c r="Q279"/>
  <c r="P273"/>
  <c r="P104"/>
  <c r="Q16"/>
  <c r="Q259"/>
  <c r="Q255"/>
  <c r="Q227"/>
  <c r="P234"/>
  <c r="P196"/>
  <c r="P179"/>
  <c r="P84"/>
  <c r="Q13"/>
  <c r="P295"/>
  <c r="Q224"/>
  <c r="P32"/>
  <c r="Q294"/>
  <c r="Q296"/>
  <c r="Q291"/>
  <c r="P283"/>
  <c r="P232"/>
  <c r="Q208"/>
  <c r="Q159"/>
  <c r="Q165"/>
  <c r="Q115"/>
  <c r="P200"/>
  <c r="P88"/>
  <c r="P27"/>
  <c r="Q23"/>
  <c r="Q5"/>
  <c r="P52"/>
  <c r="Q284"/>
  <c r="Q260"/>
  <c r="P233"/>
  <c r="Q236"/>
  <c r="Q221"/>
  <c r="Q235"/>
  <c r="Q202"/>
  <c r="Q149"/>
  <c r="P187"/>
  <c r="Q168"/>
  <c r="Q155"/>
  <c r="Q169"/>
  <c r="P72"/>
  <c r="P28"/>
  <c r="P135"/>
  <c r="P45"/>
  <c r="Q45"/>
  <c r="P21"/>
  <c r="Q21"/>
  <c r="P33"/>
  <c r="Q33"/>
  <c r="P25"/>
  <c r="Q25"/>
  <c r="P193"/>
  <c r="Q193"/>
  <c r="P41"/>
  <c r="Q41"/>
  <c r="P185"/>
  <c r="Q185"/>
  <c r="P257"/>
  <c r="Q215"/>
  <c r="P24"/>
  <c r="Q275"/>
  <c r="P268"/>
  <c r="P250"/>
  <c r="Q241"/>
  <c r="P238"/>
  <c r="Q225"/>
  <c r="P164"/>
  <c r="P191"/>
  <c r="P127"/>
  <c r="P95"/>
  <c r="P91"/>
  <c r="P79"/>
  <c r="P75"/>
  <c r="P63"/>
  <c r="P59"/>
  <c r="P7"/>
  <c r="Q7"/>
  <c r="P173"/>
  <c r="Q173"/>
  <c r="P177"/>
  <c r="Q177"/>
  <c r="P37"/>
  <c r="Q37"/>
  <c r="P181"/>
  <c r="Q181"/>
  <c r="P29"/>
  <c r="Q29"/>
  <c r="P207"/>
  <c r="Q207"/>
  <c r="Q112"/>
  <c r="Q157"/>
  <c r="Q117"/>
  <c r="Q153"/>
  <c r="P12"/>
  <c r="Q204"/>
  <c r="P204"/>
  <c r="Q150"/>
  <c r="P150"/>
  <c r="P133"/>
  <c r="Q133"/>
  <c r="P49"/>
  <c r="Q49"/>
  <c r="P14"/>
  <c r="Q14"/>
  <c r="Q4"/>
  <c r="P4"/>
  <c r="Q206"/>
  <c r="P206"/>
  <c r="Q190"/>
  <c r="P190"/>
  <c r="Q174"/>
  <c r="P174"/>
  <c r="Q192"/>
  <c r="P192"/>
  <c r="Q176"/>
  <c r="P176"/>
  <c r="P137"/>
  <c r="Q137"/>
  <c r="P121"/>
  <c r="Q121"/>
  <c r="P53"/>
  <c r="Q53"/>
  <c r="Q50"/>
  <c r="P50"/>
  <c r="P34"/>
  <c r="Q34"/>
  <c r="P18"/>
  <c r="Q18"/>
  <c r="Q51"/>
  <c r="P51"/>
  <c r="Q6"/>
  <c r="P6"/>
  <c r="Q178"/>
  <c r="P178"/>
  <c r="Q158"/>
  <c r="P158"/>
  <c r="Q188"/>
  <c r="P188"/>
  <c r="P46"/>
  <c r="Q46"/>
  <c r="Q182"/>
  <c r="P182"/>
  <c r="Q184"/>
  <c r="P184"/>
  <c r="Q148"/>
  <c r="P148"/>
  <c r="P145"/>
  <c r="Q145"/>
  <c r="P129"/>
  <c r="Q129"/>
  <c r="P42"/>
  <c r="Q42"/>
  <c r="P26"/>
  <c r="Q26"/>
  <c r="Q10"/>
  <c r="P10"/>
  <c r="Q194"/>
  <c r="P194"/>
  <c r="Q166"/>
  <c r="P166"/>
  <c r="Q172"/>
  <c r="P172"/>
  <c r="P30"/>
  <c r="Q30"/>
  <c r="Q186"/>
  <c r="P186"/>
  <c r="Q170"/>
  <c r="P170"/>
  <c r="Q162"/>
  <c r="P162"/>
  <c r="Q154"/>
  <c r="P154"/>
  <c r="Q180"/>
  <c r="P180"/>
  <c r="P141"/>
  <c r="Q141"/>
  <c r="P125"/>
  <c r="Q125"/>
  <c r="P118"/>
  <c r="Q118"/>
  <c r="P109"/>
  <c r="Q109"/>
  <c r="Q107"/>
  <c r="P107"/>
  <c r="P38"/>
  <c r="Q38"/>
  <c r="P22"/>
  <c r="Q22"/>
  <c r="Q8"/>
  <c r="P8"/>
</calcChain>
</file>

<file path=xl/sharedStrings.xml><?xml version="1.0" encoding="utf-8"?>
<sst xmlns="http://schemas.openxmlformats.org/spreadsheetml/2006/main" count="1506" uniqueCount="766">
  <si>
    <t>城市</t>
  </si>
  <si>
    <t>时间</t>
  </si>
  <si>
    <t>判定开始时间（且）</t>
    <phoneticPr fontId="3" type="noConversion"/>
  </si>
  <si>
    <t>结束时间（≤）</t>
    <phoneticPr fontId="3" type="noConversion"/>
  </si>
  <si>
    <r>
      <t>SO</t>
    </r>
    <r>
      <rPr>
        <b/>
        <vertAlign val="subscript"/>
        <sz val="11"/>
        <rFont val="Arial"/>
        <family val="2"/>
      </rPr>
      <t>2</t>
    </r>
    <phoneticPr fontId="9" type="noConversion"/>
  </si>
  <si>
    <r>
      <t>NO</t>
    </r>
    <r>
      <rPr>
        <b/>
        <vertAlign val="subscript"/>
        <sz val="11"/>
        <rFont val="Arial"/>
        <family val="2"/>
      </rPr>
      <t>2</t>
    </r>
    <phoneticPr fontId="9" type="noConversion"/>
  </si>
  <si>
    <r>
      <t>PM</t>
    </r>
    <r>
      <rPr>
        <b/>
        <vertAlign val="subscript"/>
        <sz val="11"/>
        <color indexed="10"/>
        <rFont val="Arial"/>
        <family val="2"/>
      </rPr>
      <t>10</t>
    </r>
    <phoneticPr fontId="9" type="noConversion"/>
  </si>
  <si>
    <r>
      <t>PM</t>
    </r>
    <r>
      <rPr>
        <b/>
        <vertAlign val="subscript"/>
        <sz val="11"/>
        <color indexed="10"/>
        <rFont val="Arial"/>
        <family val="2"/>
      </rPr>
      <t>2.5</t>
    </r>
    <phoneticPr fontId="9" type="noConversion"/>
  </si>
  <si>
    <t>CO</t>
    <phoneticPr fontId="9" type="noConversion"/>
  </si>
  <si>
    <t>前6h比值*0.5</t>
    <phoneticPr fontId="9" type="noConversion"/>
  </si>
  <si>
    <t>受沙尘天气过程影响时段城市污染物小时监测浓度及比值变化：</t>
    <phoneticPr fontId="3" type="noConversion"/>
  </si>
  <si>
    <r>
      <t>O</t>
    </r>
    <r>
      <rPr>
        <b/>
        <vertAlign val="subscript"/>
        <sz val="11"/>
        <rFont val="Arial"/>
        <family val="2"/>
      </rPr>
      <t>3</t>
    </r>
    <phoneticPr fontId="3" type="noConversion"/>
  </si>
  <si>
    <t>空气质量</t>
  </si>
  <si>
    <t>首要污染物</t>
  </si>
  <si>
    <t>级别</t>
  </si>
  <si>
    <t>污染物项目（μg/m3,CO为mg/m3）及IAQI</t>
    <phoneticPr fontId="3" type="noConversion"/>
  </si>
  <si>
    <r>
      <rPr>
        <b/>
        <sz val="9"/>
        <rFont val="宋体"/>
        <family val="3"/>
        <charset val="134"/>
      </rPr>
      <t>前</t>
    </r>
    <r>
      <rPr>
        <b/>
        <sz val="9"/>
        <rFont val="Arial"/>
        <family val="2"/>
      </rPr>
      <t>6h</t>
    </r>
    <r>
      <rPr>
        <b/>
        <sz val="9"/>
        <rFont val="宋体"/>
        <family val="3"/>
        <charset val="134"/>
      </rPr>
      <t>均值</t>
    </r>
    <r>
      <rPr>
        <b/>
        <sz val="9"/>
        <rFont val="Arial"/>
        <family val="2"/>
      </rPr>
      <t>*2</t>
    </r>
    <r>
      <rPr>
        <b/>
        <sz val="9"/>
        <rFont val="宋体"/>
        <family val="3"/>
        <charset val="134"/>
      </rPr>
      <t>（</t>
    </r>
    <r>
      <rPr>
        <b/>
        <sz val="9"/>
        <rFont val="Arial"/>
        <family val="2"/>
      </rPr>
      <t>PM</t>
    </r>
    <r>
      <rPr>
        <b/>
        <vertAlign val="subscript"/>
        <sz val="9"/>
        <rFont val="Arial"/>
        <family val="2"/>
      </rPr>
      <t>10</t>
    </r>
    <r>
      <rPr>
        <b/>
        <sz val="9"/>
        <rFont val="宋体"/>
        <family val="3"/>
        <charset val="134"/>
      </rPr>
      <t>）</t>
    </r>
    <phoneticPr fontId="3" type="noConversion"/>
  </si>
  <si>
    <r>
      <t>PM</t>
    </r>
    <r>
      <rPr>
        <b/>
        <vertAlign val="subscript"/>
        <sz val="9"/>
        <rFont val="Arial"/>
        <family val="2"/>
      </rPr>
      <t>2.5</t>
    </r>
    <r>
      <rPr>
        <b/>
        <sz val="9"/>
        <rFont val="宋体"/>
        <family val="3"/>
        <charset val="134"/>
      </rPr>
      <t>占比≤前</t>
    </r>
    <r>
      <rPr>
        <b/>
        <sz val="9"/>
        <rFont val="Arial"/>
        <family val="2"/>
      </rPr>
      <t>6h*0.5</t>
    </r>
    <phoneticPr fontId="3" type="noConversion"/>
  </si>
  <si>
    <r>
      <t>PM</t>
    </r>
    <r>
      <rPr>
        <b/>
        <vertAlign val="subscript"/>
        <sz val="9"/>
        <rFont val="Arial"/>
        <family val="2"/>
      </rPr>
      <t>10</t>
    </r>
    <r>
      <rPr>
        <b/>
        <sz val="9"/>
        <rFont val="宋体"/>
        <family val="3"/>
        <charset val="134"/>
      </rPr>
      <t>＞</t>
    </r>
    <r>
      <rPr>
        <b/>
        <sz val="9"/>
        <rFont val="Arial"/>
        <family val="2"/>
      </rPr>
      <t>150</t>
    </r>
    <phoneticPr fontId="3" type="noConversion"/>
  </si>
  <si>
    <r>
      <t>PM</t>
    </r>
    <r>
      <rPr>
        <b/>
        <vertAlign val="subscript"/>
        <sz val="9"/>
        <rFont val="Arial"/>
        <family val="2"/>
      </rPr>
      <t>10</t>
    </r>
    <r>
      <rPr>
        <b/>
        <sz val="9"/>
        <rFont val="宋体"/>
        <family val="3"/>
        <charset val="134"/>
      </rPr>
      <t>≥</t>
    </r>
    <r>
      <rPr>
        <b/>
        <sz val="9"/>
        <rFont val="Arial"/>
        <family val="2"/>
      </rPr>
      <t>6h2</t>
    </r>
    <r>
      <rPr>
        <b/>
        <sz val="9"/>
        <rFont val="宋体"/>
        <family val="3"/>
        <charset val="134"/>
      </rPr>
      <t>倍</t>
    </r>
    <phoneticPr fontId="3" type="noConversion"/>
  </si>
  <si>
    <r>
      <t>PM</t>
    </r>
    <r>
      <rPr>
        <b/>
        <vertAlign val="subscript"/>
        <sz val="8"/>
        <color indexed="10"/>
        <rFont val="Arial"/>
        <family val="2"/>
      </rPr>
      <t>2.5</t>
    </r>
    <r>
      <rPr>
        <b/>
        <sz val="8"/>
        <color indexed="10"/>
        <rFont val="Arial"/>
        <family val="2"/>
      </rPr>
      <t>/PM</t>
    </r>
    <r>
      <rPr>
        <b/>
        <vertAlign val="subscript"/>
        <sz val="8"/>
        <color indexed="10"/>
        <rFont val="Arial"/>
        <family val="2"/>
      </rPr>
      <t xml:space="preserve">10               </t>
    </r>
    <r>
      <rPr>
        <b/>
        <sz val="8"/>
        <color indexed="10"/>
        <rFont val="等线 Light"/>
        <family val="3"/>
        <charset val="134"/>
      </rPr>
      <t>(PM</t>
    </r>
    <r>
      <rPr>
        <b/>
        <vertAlign val="subscript"/>
        <sz val="8"/>
        <color indexed="10"/>
        <rFont val="等线 Light"/>
        <family val="3"/>
        <charset val="134"/>
      </rPr>
      <t>2.5</t>
    </r>
    <r>
      <rPr>
        <b/>
        <sz val="8"/>
        <color indexed="10"/>
        <rFont val="等线 Light"/>
        <family val="3"/>
        <charset val="134"/>
      </rPr>
      <t>占比）</t>
    </r>
    <phoneticPr fontId="3" type="noConversion"/>
  </si>
  <si>
    <r>
      <t>SO2</t>
    </r>
    <r>
      <rPr>
        <vertAlign val="subscript"/>
        <sz val="8"/>
        <rFont val="Tahoma"/>
        <family val="2"/>
      </rPr>
      <t>IAQI</t>
    </r>
  </si>
  <si>
    <r>
      <t>NO2</t>
    </r>
    <r>
      <rPr>
        <vertAlign val="subscript"/>
        <sz val="8"/>
        <rFont val="Tahoma"/>
        <family val="2"/>
      </rPr>
      <t>IAQI</t>
    </r>
  </si>
  <si>
    <r>
      <t>CO</t>
    </r>
    <r>
      <rPr>
        <vertAlign val="subscript"/>
        <sz val="8"/>
        <rFont val="Tahoma"/>
        <family val="2"/>
      </rPr>
      <t>IAQI</t>
    </r>
  </si>
  <si>
    <r>
      <t>O3-8h</t>
    </r>
    <r>
      <rPr>
        <vertAlign val="subscript"/>
        <sz val="8"/>
        <rFont val="Tahoma"/>
        <family val="2"/>
      </rPr>
      <t>IAQI</t>
    </r>
  </si>
  <si>
    <r>
      <t>PM10</t>
    </r>
    <r>
      <rPr>
        <vertAlign val="subscript"/>
        <sz val="8"/>
        <rFont val="Tahoma"/>
        <family val="2"/>
      </rPr>
      <t>IAQI</t>
    </r>
  </si>
  <si>
    <r>
      <t>PM2.5</t>
    </r>
    <r>
      <rPr>
        <vertAlign val="subscript"/>
        <sz val="8"/>
        <rFont val="Tahoma"/>
        <family val="2"/>
      </rPr>
      <t>IAQI</t>
    </r>
  </si>
  <si>
    <r>
      <t>指数</t>
    </r>
    <r>
      <rPr>
        <sz val="8"/>
        <rFont val="Tahoma"/>
        <family val="2"/>
      </rPr>
      <t>AQI</t>
    </r>
  </si>
  <si>
    <t>序号</t>
    <phoneticPr fontId="36" type="noConversion"/>
  </si>
  <si>
    <t>城市名称</t>
    <phoneticPr fontId="36" type="noConversion"/>
  </si>
  <si>
    <t>县市名称</t>
    <phoneticPr fontId="36" type="noConversion"/>
  </si>
  <si>
    <r>
      <t>剔除前PM</t>
    </r>
    <r>
      <rPr>
        <b/>
        <vertAlign val="subscript"/>
        <sz val="11"/>
        <rFont val="宋体"/>
        <family val="3"/>
        <charset val="134"/>
      </rPr>
      <t>10</t>
    </r>
    <r>
      <rPr>
        <b/>
        <sz val="11"/>
        <rFont val="宋体"/>
        <family val="3"/>
        <charset val="134"/>
      </rPr>
      <t>浓度</t>
    </r>
    <phoneticPr fontId="36" type="noConversion"/>
  </si>
  <si>
    <r>
      <t>剔除前PM</t>
    </r>
    <r>
      <rPr>
        <b/>
        <vertAlign val="subscript"/>
        <sz val="11"/>
        <rFont val="宋体"/>
        <family val="3"/>
        <charset val="134"/>
      </rPr>
      <t>2.5</t>
    </r>
    <r>
      <rPr>
        <b/>
        <sz val="11"/>
        <rFont val="宋体"/>
        <family val="3"/>
        <charset val="134"/>
      </rPr>
      <t>浓度</t>
    </r>
    <phoneticPr fontId="36" type="noConversion"/>
  </si>
  <si>
    <t>日期：</t>
    <phoneticPr fontId="36" type="noConversion"/>
  </si>
  <si>
    <t>评审人：</t>
    <phoneticPr fontId="36" type="noConversion"/>
  </si>
  <si>
    <t>受影响                  日期</t>
    <phoneticPr fontId="36" type="noConversion"/>
  </si>
  <si>
    <t>评审            意见</t>
    <phoneticPr fontId="36" type="noConversion"/>
  </si>
  <si>
    <t>原因</t>
    <phoneticPr fontId="36" type="noConversion"/>
  </si>
  <si>
    <r>
      <t>上年P</t>
    </r>
    <r>
      <rPr>
        <b/>
        <sz val="11"/>
        <color indexed="8"/>
        <rFont val="宋体"/>
        <family val="3"/>
        <charset val="134"/>
      </rPr>
      <t>M</t>
    </r>
    <r>
      <rPr>
        <b/>
        <vertAlign val="subscript"/>
        <sz val="11"/>
        <color indexed="8"/>
        <rFont val="宋体"/>
        <family val="3"/>
        <charset val="134"/>
      </rPr>
      <t xml:space="preserve">2.5           </t>
    </r>
    <r>
      <rPr>
        <b/>
        <sz val="11"/>
        <color indexed="8"/>
        <rFont val="宋体"/>
        <family val="3"/>
        <charset val="134"/>
      </rPr>
      <t>剔除后浓度</t>
    </r>
    <phoneticPr fontId="36" type="noConversion"/>
  </si>
  <si>
    <r>
      <t>是否剔除PM</t>
    </r>
    <r>
      <rPr>
        <b/>
        <vertAlign val="subscript"/>
        <sz val="11"/>
        <rFont val="宋体"/>
        <family val="3"/>
        <charset val="134"/>
      </rPr>
      <t>2.5</t>
    </r>
    <phoneticPr fontId="36" type="noConversion"/>
  </si>
  <si>
    <t>吴忠市</t>
  </si>
  <si>
    <t>红寺堡区</t>
  </si>
  <si>
    <t>红寺堡</t>
  </si>
  <si>
    <t>2022年04月01日  00时</t>
  </si>
  <si>
    <t>2022年04月01日  01时</t>
  </si>
  <si>
    <t>2022年04月01日  02时</t>
  </si>
  <si>
    <t>2022年04月01日  03时</t>
  </si>
  <si>
    <t>2022年04月01日  04时</t>
  </si>
  <si>
    <t>2022年04月01日  05时</t>
  </si>
  <si>
    <t>2022年04月01日  06时</t>
  </si>
  <si>
    <t>2022年04月01日  07时</t>
  </si>
  <si>
    <t>2022年04月01日  08时</t>
  </si>
  <si>
    <t>2022年04月01日  09时</t>
  </si>
  <si>
    <t>2022年04月01日  10时</t>
  </si>
  <si>
    <t>2022年04月01日  11时</t>
  </si>
  <si>
    <t>2022年04月01日  12时</t>
  </si>
  <si>
    <t>2022年04月01日  13时</t>
  </si>
  <si>
    <t>2022年04月01日  14时</t>
  </si>
  <si>
    <t>2022年04月01日  15时</t>
  </si>
  <si>
    <t>2022年04月01日  16时</t>
  </si>
  <si>
    <t>2022年04月01日  17时</t>
  </si>
  <si>
    <t>2022年04月01日  18时</t>
  </si>
  <si>
    <t>2022年04月01日  19时</t>
  </si>
  <si>
    <t>2022年04月01日  20时</t>
  </si>
  <si>
    <t>2022年04月01日  21时</t>
  </si>
  <si>
    <t>2022年04月01日  22时</t>
  </si>
  <si>
    <t>2022年04月01日  23时</t>
  </si>
  <si>
    <t>2022年04月02日  00时</t>
  </si>
  <si>
    <t>2022年04月02日  01时</t>
  </si>
  <si>
    <t>2022年04月02日  02时</t>
  </si>
  <si>
    <t>2022年04月02日  03时</t>
  </si>
  <si>
    <t>2022年04月02日  04时</t>
  </si>
  <si>
    <t>2022年04月02日  05时</t>
  </si>
  <si>
    <t>2022年04月02日  06时</t>
  </si>
  <si>
    <t>2022年04月02日  07时</t>
  </si>
  <si>
    <t>2022年04月02日  08时</t>
  </si>
  <si>
    <t>2022年04月02日  09时</t>
  </si>
  <si>
    <t>2022年04月02日  10时</t>
  </si>
  <si>
    <t>2022年04月02日  11时</t>
  </si>
  <si>
    <t>2022年04月02日  12时</t>
  </si>
  <si>
    <t>2022年04月02日  13时</t>
  </si>
  <si>
    <t>2022年04月02日  14时</t>
  </si>
  <si>
    <t>2022年04月02日  15时</t>
  </si>
  <si>
    <t>2022年04月02日  16时</t>
  </si>
  <si>
    <t>2022年04月02日  17时</t>
  </si>
  <si>
    <t>2022年04月02日  18时</t>
  </si>
  <si>
    <t>2022年04月02日  19时</t>
  </si>
  <si>
    <t>2022年04月02日  20时</t>
  </si>
  <si>
    <t>2022年04月02日  21时</t>
  </si>
  <si>
    <t>2022年04月02日  22时</t>
  </si>
  <si>
    <t>2022年04月02日  23时</t>
  </si>
  <si>
    <t>2022年04月03日  00时</t>
  </si>
  <si>
    <t>2022年04月03日  01时</t>
  </si>
  <si>
    <t>2022年04月03日  02时</t>
  </si>
  <si>
    <t>2022年04月03日  03时</t>
  </si>
  <si>
    <t>2022年04月03日  04时</t>
  </si>
  <si>
    <t>2022年04月03日  05时</t>
  </si>
  <si>
    <t>2022年04月03日  06时</t>
  </si>
  <si>
    <t>2022年04月03日  07时</t>
  </si>
  <si>
    <t>2022年04月03日  08时</t>
  </si>
  <si>
    <t>2022年04月03日  09时</t>
  </si>
  <si>
    <t>2022年04月03日  10时</t>
  </si>
  <si>
    <t>2022年04月03日  11时</t>
  </si>
  <si>
    <t>2022年04月03日  12时</t>
  </si>
  <si>
    <t>2022年04月03日  13时</t>
  </si>
  <si>
    <t>2022年04月03日  14时</t>
  </si>
  <si>
    <t>2022年04月03日  15时</t>
  </si>
  <si>
    <t>2022年04月03日  16时</t>
  </si>
  <si>
    <t>2022年04月03日  17时</t>
  </si>
  <si>
    <t>2022年04月03日  18时</t>
  </si>
  <si>
    <t>2022年04月03日  19时</t>
  </si>
  <si>
    <t>2022年04月03日  20时</t>
  </si>
  <si>
    <t>2022年04月03日  21时</t>
  </si>
  <si>
    <t>2022年04月03日  22时</t>
  </si>
  <si>
    <t>2022年04月03日  23时</t>
  </si>
  <si>
    <t>2022年04月04日  00时</t>
  </si>
  <si>
    <t>2022年04月04日  01时</t>
  </si>
  <si>
    <t>2022年04月04日  02时</t>
  </si>
  <si>
    <t>2022年04月04日  03时</t>
  </si>
  <si>
    <t>2022年04月04日  04时</t>
  </si>
  <si>
    <t>2022年04月04日  05时</t>
  </si>
  <si>
    <t>2022年04月04日  06时</t>
  </si>
  <si>
    <t>2022年04月04日  07时</t>
  </si>
  <si>
    <t>2022年04月04日  08时</t>
  </si>
  <si>
    <t>2022年04月04日  09时</t>
  </si>
  <si>
    <t>2022年04月04日  10时</t>
  </si>
  <si>
    <t>2022年04月04日  11时</t>
  </si>
  <si>
    <t>2022年04月04日  12时</t>
  </si>
  <si>
    <t>2022年04月04日  13时</t>
  </si>
  <si>
    <t>2022年04月04日  14时</t>
  </si>
  <si>
    <t>2022年04月04日  15时</t>
  </si>
  <si>
    <t>2022年04月04日  16时</t>
  </si>
  <si>
    <t>2022年04月04日  17时</t>
  </si>
  <si>
    <t>2022年04月04日  18时</t>
  </si>
  <si>
    <t>2022年04月04日  19时</t>
  </si>
  <si>
    <t>2022年04月04日  20时</t>
  </si>
  <si>
    <t>2022年04月04日  21时</t>
  </si>
  <si>
    <t>2022年04月04日  22时</t>
  </si>
  <si>
    <t>2022年04月04日  23时</t>
  </si>
  <si>
    <t>2022年04月05日  00时</t>
  </si>
  <si>
    <t>2022年04月05日  01时</t>
  </si>
  <si>
    <t>2022年04月05日  02时</t>
  </si>
  <si>
    <t>2022年04月05日  03时</t>
  </si>
  <si>
    <t>2022年04月05日  04时</t>
  </si>
  <si>
    <t>2022年04月05日  05时</t>
  </si>
  <si>
    <t>2022年04月05日  06时</t>
  </si>
  <si>
    <t>2022年04月05日  07时</t>
  </si>
  <si>
    <t>2022年04月05日  08时</t>
  </si>
  <si>
    <t>2022年04月05日  09时</t>
  </si>
  <si>
    <t>2022年04月05日  10时</t>
  </si>
  <si>
    <t>2022年04月05日  11时</t>
  </si>
  <si>
    <t>2022年04月05日  12时</t>
  </si>
  <si>
    <t>2022年04月05日  13时</t>
  </si>
  <si>
    <t>2022年04月05日  14时</t>
  </si>
  <si>
    <t>2022年04月05日  15时</t>
  </si>
  <si>
    <t>2022年04月05日  16时</t>
  </si>
  <si>
    <t>2022年04月05日  17时</t>
  </si>
  <si>
    <t>2022年04月05日  18时</t>
  </si>
  <si>
    <t>2022年04月05日  19时</t>
  </si>
  <si>
    <t>2022年04月05日  20时</t>
  </si>
  <si>
    <t>2022年04月05日  21时</t>
  </si>
  <si>
    <t>2022年04月05日  22时</t>
  </si>
  <si>
    <t>2022年04月05日  23时</t>
  </si>
  <si>
    <t>2022年04月06日  00时</t>
  </si>
  <si>
    <t>2022年04月06日  01时</t>
  </si>
  <si>
    <t>2022年04月06日  02时</t>
  </si>
  <si>
    <t>2022年04月06日  03时</t>
  </si>
  <si>
    <t>2022年04月06日  04时</t>
  </si>
  <si>
    <t>2022年04月06日  05时</t>
  </si>
  <si>
    <t>2022年04月06日  06时</t>
  </si>
  <si>
    <t>2022年04月06日  07时</t>
  </si>
  <si>
    <t>2022年04月06日  08时</t>
  </si>
  <si>
    <t>2022年04月06日  09时</t>
  </si>
  <si>
    <t>2022年04月06日  10时</t>
  </si>
  <si>
    <t>2022年04月06日  11时</t>
  </si>
  <si>
    <t>2022年04月06日  12时</t>
  </si>
  <si>
    <t>2022年04月06日  13时</t>
  </si>
  <si>
    <t>2022年04月06日  14时</t>
  </si>
  <si>
    <t>2022年04月06日  15时</t>
  </si>
  <si>
    <t>2022年04月06日  16时</t>
  </si>
  <si>
    <t>2022年04月06日  17时</t>
  </si>
  <si>
    <t>2022年04月06日  18时</t>
  </si>
  <si>
    <t>2022年04月06日  19时</t>
  </si>
  <si>
    <t>2022年04月06日  20时</t>
  </si>
  <si>
    <t>2022年04月06日  21时</t>
  </si>
  <si>
    <t>2022年04月06日  22时</t>
  </si>
  <si>
    <t>2022年04月06日  23时</t>
  </si>
  <si>
    <t>2022年04月07日  00时</t>
  </si>
  <si>
    <t>2022年04月07日  01时</t>
  </si>
  <si>
    <t>2022年04月07日  02时</t>
  </si>
  <si>
    <t>2022年04月07日  03时</t>
  </si>
  <si>
    <t>2022年04月07日  04时</t>
  </si>
  <si>
    <t>2022年04月07日  05时</t>
  </si>
  <si>
    <t>2022年04月07日  06时</t>
  </si>
  <si>
    <t>2022年04月07日  07时</t>
  </si>
  <si>
    <t>2022年04月07日  08时</t>
  </si>
  <si>
    <t>2022年04月07日  09时</t>
  </si>
  <si>
    <t>2022年04月07日  10时</t>
  </si>
  <si>
    <t>2022年04月07日  11时</t>
  </si>
  <si>
    <t>2022年04月07日  12时</t>
  </si>
  <si>
    <t>2022年04月07日  13时</t>
  </si>
  <si>
    <t>2022年04月07日  14时</t>
  </si>
  <si>
    <t>2022年04月07日  15时</t>
  </si>
  <si>
    <t>2022年04月07日  16时</t>
  </si>
  <si>
    <t>2022年04月07日  17时</t>
  </si>
  <si>
    <t>2022年04月07日  18时</t>
  </si>
  <si>
    <t>2022年04月07日  19时</t>
  </si>
  <si>
    <t>2022年04月07日  20时</t>
  </si>
  <si>
    <t>2022年04月07日  21时</t>
  </si>
  <si>
    <t>2022年04月07日  22时</t>
  </si>
  <si>
    <t>2022年04月07日  23时</t>
  </si>
  <si>
    <t>2022年04月08日  00时</t>
  </si>
  <si>
    <t>2022年04月08日  01时</t>
  </si>
  <si>
    <t>2022年04月08日  02时</t>
  </si>
  <si>
    <t>2022年04月08日  03时</t>
  </si>
  <si>
    <t>2022年04月08日  04时</t>
  </si>
  <si>
    <t>2022年04月08日  05时</t>
  </si>
  <si>
    <t>2022年04月08日  06时</t>
  </si>
  <si>
    <t>2022年04月08日  07时</t>
  </si>
  <si>
    <t>2022年04月08日  08时</t>
  </si>
  <si>
    <t>2022年04月08日  09时</t>
  </si>
  <si>
    <t>2022年04月08日  10时</t>
  </si>
  <si>
    <t>2022年04月08日  11时</t>
  </si>
  <si>
    <t>2022年04月08日  12时</t>
  </si>
  <si>
    <t>2022年04月08日  13时</t>
  </si>
  <si>
    <t>2022年04月08日  14时</t>
  </si>
  <si>
    <t>2022年04月08日  15时</t>
  </si>
  <si>
    <t>2022年04月08日  16时</t>
  </si>
  <si>
    <t>2022年04月08日  17时</t>
  </si>
  <si>
    <t>2022年04月08日  18时</t>
  </si>
  <si>
    <t>2022年04月08日  19时</t>
  </si>
  <si>
    <t>2022年04月08日  20时</t>
  </si>
  <si>
    <t>2022年04月08日  21时</t>
  </si>
  <si>
    <t>2022年04月08日  22时</t>
  </si>
  <si>
    <t>2022年04月08日  23时</t>
  </si>
  <si>
    <t>2022年04月09日  00时</t>
  </si>
  <si>
    <t>2022年04月09日  01时</t>
  </si>
  <si>
    <t>2022年04月09日  02时</t>
  </si>
  <si>
    <t>2022年04月09日  03时</t>
  </si>
  <si>
    <t>2022年04月09日  04时</t>
  </si>
  <si>
    <t>2022年04月09日  05时</t>
  </si>
  <si>
    <t>2022年04月09日  06时</t>
  </si>
  <si>
    <t>2022年04月09日  07时</t>
  </si>
  <si>
    <t>2022年04月09日  08时</t>
  </si>
  <si>
    <t>2022年04月09日  09时</t>
  </si>
  <si>
    <t>2022年04月09日  10时</t>
  </si>
  <si>
    <t>2022年04月09日  11时</t>
  </si>
  <si>
    <t>2022年04月09日  12时</t>
  </si>
  <si>
    <t>2022年04月09日  13时</t>
  </si>
  <si>
    <t>2022年04月09日  14时</t>
  </si>
  <si>
    <t>2022年04月09日  15时</t>
  </si>
  <si>
    <t>2022年04月09日  16时</t>
  </si>
  <si>
    <t>2022年04月09日  17时</t>
  </si>
  <si>
    <t>2022年04月09日  18时</t>
  </si>
  <si>
    <t>2022年04月09日  19时</t>
  </si>
  <si>
    <t>2022年04月09日  20时</t>
  </si>
  <si>
    <t>2022年04月09日  21时</t>
  </si>
  <si>
    <t>2022年04月09日  22时</t>
  </si>
  <si>
    <t>2022年04月09日  23时</t>
  </si>
  <si>
    <t>2022年04月10日  00时</t>
  </si>
  <si>
    <t>2022年04月10日  01时</t>
  </si>
  <si>
    <t>2022年04月10日  02时</t>
  </si>
  <si>
    <t>2022年04月10日  03时</t>
  </si>
  <si>
    <t>2022年04月10日  04时</t>
  </si>
  <si>
    <t>2022年04月10日  05时</t>
  </si>
  <si>
    <t>2022年04月10日  06时</t>
  </si>
  <si>
    <t>2022年04月10日  07时</t>
  </si>
  <si>
    <t>2022年04月10日  08时</t>
  </si>
  <si>
    <t>2022年04月10日  09时</t>
  </si>
  <si>
    <t>2022年04月10日  10时</t>
  </si>
  <si>
    <t>2022年04月10日  11时</t>
  </si>
  <si>
    <t>2022年04月10日  12时</t>
  </si>
  <si>
    <t>2022年04月10日  13时</t>
  </si>
  <si>
    <t>2022年04月10日  14时</t>
  </si>
  <si>
    <t>2022年04月10日  15时</t>
  </si>
  <si>
    <t>2022年04月10日  16时</t>
  </si>
  <si>
    <t>2022年04月10日  17时</t>
  </si>
  <si>
    <t>2022年04月10日  18时</t>
  </si>
  <si>
    <t>2022年04月10日  19时</t>
  </si>
  <si>
    <t>2022年04月10日  20时</t>
  </si>
  <si>
    <t>2022年04月10日  21时</t>
  </si>
  <si>
    <t>2022年04月10日  22时</t>
  </si>
  <si>
    <t>2022年04月10日  23时</t>
  </si>
  <si>
    <t>2022年04月11日  00时</t>
  </si>
  <si>
    <t>2022年04月11日  01时</t>
  </si>
  <si>
    <t>2022年04月11日  02时</t>
  </si>
  <si>
    <t>2022年04月11日  03时</t>
  </si>
  <si>
    <t>2022年04月11日  04时</t>
  </si>
  <si>
    <t>2022年04月11日  05时</t>
  </si>
  <si>
    <t>2022年04月11日  06时</t>
  </si>
  <si>
    <t>2022年04月11日  07时</t>
  </si>
  <si>
    <t>2022年04月11日  08时</t>
  </si>
  <si>
    <t>2022年04月11日  09时</t>
  </si>
  <si>
    <t>2022年04月11日  10时</t>
  </si>
  <si>
    <t>2022年04月11日  11时</t>
  </si>
  <si>
    <t>2022年04月11日  12时</t>
  </si>
  <si>
    <t>2022年04月11日  13时</t>
  </si>
  <si>
    <t>2022年04月11日  14时</t>
  </si>
  <si>
    <t>2022年04月11日  15时</t>
  </si>
  <si>
    <t>2022年04月11日  16时</t>
  </si>
  <si>
    <t>2022年04月11日  17时</t>
  </si>
  <si>
    <t>2022年04月11日  18时</t>
  </si>
  <si>
    <t>2022年04月11日  19时</t>
  </si>
  <si>
    <t>2022年04月11日  20时</t>
  </si>
  <si>
    <t>2022年04月11日  21时</t>
  </si>
  <si>
    <t>2022年04月11日  22时</t>
  </si>
  <si>
    <t>2022年04月11日  23时</t>
  </si>
  <si>
    <t>2022年04月12日  00时</t>
  </si>
  <si>
    <t>2022年04月12日  01时</t>
  </si>
  <si>
    <t>2022年04月12日  02时</t>
  </si>
  <si>
    <t>2022年04月12日  03时</t>
  </si>
  <si>
    <t>2022年04月12日  04时</t>
  </si>
  <si>
    <t>2022年04月12日  05时</t>
  </si>
  <si>
    <t>2022年04月12日  06时</t>
  </si>
  <si>
    <t>2022年04月12日  07时</t>
  </si>
  <si>
    <t>2022年04月12日  08时</t>
  </si>
  <si>
    <t>2022年04月12日  09时</t>
  </si>
  <si>
    <t>2022年04月12日  10时</t>
  </si>
  <si>
    <t>2022年04月12日  11时</t>
  </si>
  <si>
    <t>2022年04月12日  12时</t>
  </si>
  <si>
    <t>2022年04月12日  13时</t>
  </si>
  <si>
    <t>2022年04月12日  14时</t>
  </si>
  <si>
    <t>2022年04月12日  15时</t>
  </si>
  <si>
    <t>2022年04月12日  16时</t>
  </si>
  <si>
    <t>2022年04月12日  17时</t>
  </si>
  <si>
    <t>2022年04月12日  18时</t>
  </si>
  <si>
    <t>2022年04月12日  19时</t>
  </si>
  <si>
    <t>2022年04月12日  20时</t>
  </si>
  <si>
    <t>2022年04月12日  21时</t>
  </si>
  <si>
    <t>2022年04月12日  22时</t>
  </si>
  <si>
    <t>2022年04月12日  23时</t>
  </si>
  <si>
    <t>2022年04月13日  00时</t>
  </si>
  <si>
    <t>2022年04月13日  01时</t>
  </si>
  <si>
    <t>2022年04月13日  02时</t>
  </si>
  <si>
    <t>2022年04月13日  03时</t>
  </si>
  <si>
    <t>2022年04月13日  04时</t>
  </si>
  <si>
    <t>2022年04月13日  05时</t>
  </si>
  <si>
    <t>2022年04月13日  06时</t>
  </si>
  <si>
    <t>2022年04月13日  07时</t>
  </si>
  <si>
    <t>2022年04月13日  08时</t>
  </si>
  <si>
    <t>2022年04月13日  09时</t>
  </si>
  <si>
    <t>2022年04月13日  10时</t>
  </si>
  <si>
    <t>2022年04月13日  11时</t>
  </si>
  <si>
    <t>2022年04月13日  12时</t>
  </si>
  <si>
    <t>2022年04月13日  13时</t>
  </si>
  <si>
    <t>2022年04月13日  14时</t>
  </si>
  <si>
    <t>2022年04月13日  15时</t>
  </si>
  <si>
    <t>2022年04月13日  16时</t>
  </si>
  <si>
    <t>2022年04月13日  17时</t>
  </si>
  <si>
    <t>2022年04月13日  18时</t>
  </si>
  <si>
    <t>2022年04月13日  19时</t>
  </si>
  <si>
    <t>2022年04月13日  20时</t>
  </si>
  <si>
    <t>2022年04月13日  21时</t>
  </si>
  <si>
    <t>2022年04月13日  22时</t>
  </si>
  <si>
    <t>2022年04月13日  23时</t>
  </si>
  <si>
    <t>2022年04月14日  00时</t>
  </si>
  <si>
    <t>2022年04月14日  01时</t>
  </si>
  <si>
    <t>2022年04月14日  02时</t>
  </si>
  <si>
    <t>2022年04月14日  03时</t>
  </si>
  <si>
    <t>2022年04月14日  04时</t>
  </si>
  <si>
    <t>2022年04月14日  05时</t>
  </si>
  <si>
    <t>2022年04月14日  06时</t>
  </si>
  <si>
    <t>2022年04月14日  07时</t>
  </si>
  <si>
    <t>2022年04月14日  08时</t>
  </si>
  <si>
    <t>2022年04月14日  09时</t>
  </si>
  <si>
    <t>2022年04月14日  10时</t>
  </si>
  <si>
    <t>2022年04月14日  11时</t>
  </si>
  <si>
    <t>2022年04月14日  12时</t>
  </si>
  <si>
    <t>2022年04月14日  13时</t>
  </si>
  <si>
    <t>2022年04月14日  14时</t>
  </si>
  <si>
    <t>2022年04月14日  15时</t>
  </si>
  <si>
    <t>2022年04月14日  16时</t>
  </si>
  <si>
    <t>2022年04月14日  17时</t>
  </si>
  <si>
    <t>2022年04月14日  18时</t>
  </si>
  <si>
    <t>2022年04月14日  19时</t>
  </si>
  <si>
    <t>2022年04月14日  20时</t>
  </si>
  <si>
    <t>2022年04月14日  21时</t>
  </si>
  <si>
    <t>2022年04月14日  22时</t>
  </si>
  <si>
    <t>2022年04月14日  23时</t>
  </si>
  <si>
    <t>2022年04月15日  00时</t>
  </si>
  <si>
    <t>2022年04月15日  01时</t>
  </si>
  <si>
    <t>2022年04月15日  02时</t>
  </si>
  <si>
    <t>2022年04月15日  03时</t>
  </si>
  <si>
    <t>2022年04月15日  04时</t>
  </si>
  <si>
    <t>2022年04月15日  05时</t>
  </si>
  <si>
    <t>2022年04月15日  06时</t>
  </si>
  <si>
    <t>2022年04月15日  07时</t>
  </si>
  <si>
    <t>2022年04月15日  08时</t>
  </si>
  <si>
    <t>2022年04月15日  09时</t>
  </si>
  <si>
    <t>2022年04月15日  10时</t>
  </si>
  <si>
    <t>2022年04月15日  11时</t>
  </si>
  <si>
    <t>2022年04月15日  12时</t>
  </si>
  <si>
    <t>2022年04月15日  13时</t>
  </si>
  <si>
    <t>2022年04月15日  14时</t>
  </si>
  <si>
    <t>2022年04月15日  15时</t>
  </si>
  <si>
    <t>2022年04月15日  16时</t>
  </si>
  <si>
    <t>2022年04月15日  17时</t>
  </si>
  <si>
    <t>2022年04月15日  18时</t>
  </si>
  <si>
    <t>2022年04月15日  19时</t>
  </si>
  <si>
    <t>2022年04月15日  20时</t>
  </si>
  <si>
    <t>2022年04月15日  21时</t>
  </si>
  <si>
    <t>2022年04月15日  22时</t>
  </si>
  <si>
    <t>2022年04月15日  23时</t>
  </si>
  <si>
    <t>2022年04月16日  00时</t>
  </si>
  <si>
    <t>2022年04月16日  01时</t>
  </si>
  <si>
    <t>2022年04月16日  02时</t>
  </si>
  <si>
    <t>2022年04月16日  03时</t>
  </si>
  <si>
    <t>2022年04月16日  04时</t>
  </si>
  <si>
    <t>2022年04月16日  05时</t>
  </si>
  <si>
    <t>2022年04月16日  06时</t>
  </si>
  <si>
    <t>2022年04月16日  07时</t>
  </si>
  <si>
    <t>2022年04月16日  08时</t>
  </si>
  <si>
    <t>2022年04月16日  09时</t>
  </si>
  <si>
    <t>2022年04月16日  10时</t>
  </si>
  <si>
    <t>2022年04月16日  11时</t>
  </si>
  <si>
    <t>2022年04月16日  12时</t>
  </si>
  <si>
    <t>2022年04月16日  13时</t>
  </si>
  <si>
    <t>2022年04月16日  14时</t>
  </si>
  <si>
    <t>2022年04月16日  15时</t>
  </si>
  <si>
    <t>2022年04月16日  16时</t>
  </si>
  <si>
    <t>2022年04月16日  17时</t>
  </si>
  <si>
    <t>2022年04月16日  18时</t>
  </si>
  <si>
    <t>2022年04月16日  19时</t>
  </si>
  <si>
    <t>2022年04月16日  20时</t>
  </si>
  <si>
    <t>2022年04月16日  21时</t>
  </si>
  <si>
    <t>2022年04月16日  22时</t>
  </si>
  <si>
    <t>2022年04月16日  23时</t>
  </si>
  <si>
    <t>2022年04月17日  00时</t>
  </si>
  <si>
    <t>2022年04月17日  01时</t>
  </si>
  <si>
    <t>2022年04月17日  02时</t>
  </si>
  <si>
    <t>2022年04月17日  03时</t>
  </si>
  <si>
    <t>2022年04月17日  04时</t>
  </si>
  <si>
    <t>2022年04月17日  05时</t>
  </si>
  <si>
    <t>2022年04月17日  06时</t>
  </si>
  <si>
    <t>2022年04月17日  07时</t>
  </si>
  <si>
    <t>2022年04月17日  08时</t>
  </si>
  <si>
    <t>2022年04月17日  09时</t>
  </si>
  <si>
    <t>2022年04月17日  10时</t>
  </si>
  <si>
    <t>2022年04月17日  11时</t>
  </si>
  <si>
    <t>2022年04月17日  12时</t>
  </si>
  <si>
    <t>2022年04月17日  13时</t>
  </si>
  <si>
    <t>2022年04月17日  14时</t>
  </si>
  <si>
    <t>2022年04月17日  15时</t>
  </si>
  <si>
    <t>2022年04月17日  16时</t>
  </si>
  <si>
    <t>2022年04月17日  17时</t>
  </si>
  <si>
    <t>2022年04月17日  18时</t>
  </si>
  <si>
    <t>2022年04月17日  19时</t>
  </si>
  <si>
    <t>2022年04月17日  20时</t>
  </si>
  <si>
    <t>2022年04月17日  21时</t>
  </si>
  <si>
    <t>2022年04月17日  22时</t>
  </si>
  <si>
    <t>2022年04月17日  23时</t>
  </si>
  <si>
    <t>2022年04月18日  00时</t>
  </si>
  <si>
    <t>2022年04月18日  01时</t>
  </si>
  <si>
    <t>2022年04月18日  02时</t>
  </si>
  <si>
    <t>2022年04月18日  03时</t>
  </si>
  <si>
    <t>2022年04月18日  04时</t>
  </si>
  <si>
    <t>2022年04月18日  05时</t>
  </si>
  <si>
    <t>2022年04月18日  06时</t>
  </si>
  <si>
    <t>2022年04月18日  07时</t>
  </si>
  <si>
    <t>2022年04月18日  08时</t>
  </si>
  <si>
    <t>2022年04月18日  09时</t>
  </si>
  <si>
    <t>2022年04月18日  10时</t>
  </si>
  <si>
    <t>2022年04月18日  11时</t>
  </si>
  <si>
    <t>2022年04月18日  12时</t>
  </si>
  <si>
    <t>2022年04月18日  13时</t>
  </si>
  <si>
    <t>2022年04月18日  14时</t>
  </si>
  <si>
    <t>2022年04月18日  15时</t>
  </si>
  <si>
    <t>2022年04月18日  16时</t>
  </si>
  <si>
    <t>2022年04月18日  17时</t>
  </si>
  <si>
    <t>2022年04月18日  18时</t>
  </si>
  <si>
    <t>2022年04月18日  19时</t>
  </si>
  <si>
    <t>2022年04月18日  20时</t>
  </si>
  <si>
    <t>2022年04月18日  21时</t>
  </si>
  <si>
    <t>2022年04月18日  22时</t>
  </si>
  <si>
    <t>2022年04月18日  23时</t>
  </si>
  <si>
    <t>2022年04月19日  00时</t>
  </si>
  <si>
    <t>2022年04月19日  01时</t>
  </si>
  <si>
    <t>2022年04月19日  02时</t>
  </si>
  <si>
    <t>2022年04月19日  03时</t>
  </si>
  <si>
    <t>2022年04月19日  04时</t>
  </si>
  <si>
    <t>2022年04月19日  05时</t>
  </si>
  <si>
    <t>2022年04月19日  06时</t>
  </si>
  <si>
    <t>2022年04月19日  07时</t>
  </si>
  <si>
    <t>2022年04月19日  08时</t>
  </si>
  <si>
    <t>2022年04月19日  09时</t>
  </si>
  <si>
    <t>2022年04月19日  10时</t>
  </si>
  <si>
    <t>2022年04月19日  11时</t>
  </si>
  <si>
    <t>2022年04月19日  12时</t>
  </si>
  <si>
    <t>2022年04月19日  13时</t>
  </si>
  <si>
    <t>2022年04月19日  14时</t>
  </si>
  <si>
    <t>2022年04月19日  15时</t>
  </si>
  <si>
    <t>2022年04月19日  16时</t>
  </si>
  <si>
    <t>2022年04月19日  17时</t>
  </si>
  <si>
    <t>2022年04月19日  18时</t>
  </si>
  <si>
    <t>2022年04月19日  19时</t>
  </si>
  <si>
    <t>2022年04月19日  20时</t>
  </si>
  <si>
    <t>2022年04月19日  21时</t>
  </si>
  <si>
    <t>2022年04月19日  22时</t>
  </si>
  <si>
    <t>2022年04月19日  23时</t>
  </si>
  <si>
    <t>2022年04月20日  00时</t>
  </si>
  <si>
    <t>2022年04月20日  01时</t>
  </si>
  <si>
    <t>2022年04月20日  02时</t>
  </si>
  <si>
    <t>2022年04月20日  03时</t>
  </si>
  <si>
    <t>2022年04月20日  04时</t>
  </si>
  <si>
    <t>2022年04月20日  05时</t>
  </si>
  <si>
    <t>2022年04月20日  06时</t>
  </si>
  <si>
    <t>2022年04月20日  07时</t>
  </si>
  <si>
    <t>2022年04月20日  08时</t>
  </si>
  <si>
    <t>2022年04月20日  09时</t>
  </si>
  <si>
    <t>2022年04月20日  10时</t>
  </si>
  <si>
    <t>2022年04月20日  11时</t>
  </si>
  <si>
    <t>2022年04月20日  12时</t>
  </si>
  <si>
    <t>2022年04月20日  13时</t>
  </si>
  <si>
    <t>2022年04月20日  14时</t>
  </si>
  <si>
    <t>2022年04月20日  15时</t>
  </si>
  <si>
    <t>2022年04月20日  16时</t>
  </si>
  <si>
    <t>2022年04月20日  17时</t>
  </si>
  <si>
    <t>2022年04月20日  18时</t>
  </si>
  <si>
    <t>2022年04月20日  19时</t>
  </si>
  <si>
    <t>2022年04月20日  20时</t>
  </si>
  <si>
    <t>2022年04月20日  21时</t>
  </si>
  <si>
    <t>2022年04月20日  22时</t>
  </si>
  <si>
    <t>2022年04月20日  23时</t>
  </si>
  <si>
    <t>2022年04月21日  00时</t>
  </si>
  <si>
    <t>2022年04月21日  01时</t>
  </si>
  <si>
    <t>2022年04月21日  02时</t>
  </si>
  <si>
    <t>2022年04月21日  03时</t>
  </si>
  <si>
    <t>2022年04月21日  04时</t>
  </si>
  <si>
    <t>2022年04月21日  05时</t>
  </si>
  <si>
    <t>2022年04月21日  06时</t>
  </si>
  <si>
    <t>2022年04月21日  07时</t>
  </si>
  <si>
    <t>2022年04月21日  08时</t>
  </si>
  <si>
    <t>2022年04月21日  09时</t>
  </si>
  <si>
    <t>2022年04月21日  10时</t>
  </si>
  <si>
    <t>2022年04月21日  11时</t>
  </si>
  <si>
    <t>2022年04月21日  12时</t>
  </si>
  <si>
    <t>2022年04月21日  13时</t>
  </si>
  <si>
    <t>2022年04月21日  14时</t>
  </si>
  <si>
    <t>2022年04月21日  15时</t>
  </si>
  <si>
    <t>2022年04月21日  16时</t>
  </si>
  <si>
    <t>2022年04月21日  17时</t>
  </si>
  <si>
    <t>2022年04月21日  18时</t>
  </si>
  <si>
    <t>2022年04月21日  19时</t>
  </si>
  <si>
    <t>2022年04月21日  20时</t>
  </si>
  <si>
    <t>2022年04月21日  21时</t>
  </si>
  <si>
    <t>2022年04月21日  22时</t>
  </si>
  <si>
    <t>2022年04月21日  23时</t>
  </si>
  <si>
    <t>2022年04月22日  00时</t>
  </si>
  <si>
    <t>2022年04月22日  01时</t>
  </si>
  <si>
    <t>2022年04月22日  02时</t>
  </si>
  <si>
    <t>2022年04月22日  03时</t>
  </si>
  <si>
    <t>2022年04月22日  04时</t>
  </si>
  <si>
    <t>2022年04月22日  05时</t>
  </si>
  <si>
    <t>2022年04月22日  06时</t>
  </si>
  <si>
    <t>2022年04月22日  07时</t>
  </si>
  <si>
    <t>2022年04月22日  08时</t>
  </si>
  <si>
    <t>2022年04月22日  09时</t>
  </si>
  <si>
    <t>2022年04月22日  10时</t>
  </si>
  <si>
    <t>2022年04月22日  11时</t>
  </si>
  <si>
    <t>2022年04月22日  12时</t>
  </si>
  <si>
    <t>2022年04月22日  13时</t>
  </si>
  <si>
    <t>2022年04月22日  14时</t>
  </si>
  <si>
    <t>2022年04月22日  15时</t>
  </si>
  <si>
    <t>2022年04月22日  16时</t>
  </si>
  <si>
    <t>2022年04月22日  17时</t>
  </si>
  <si>
    <t>2022年04月22日  18时</t>
  </si>
  <si>
    <t>2022年04月22日  19时</t>
  </si>
  <si>
    <t>2022年04月22日  20时</t>
  </si>
  <si>
    <t>2022年04月22日  21时</t>
  </si>
  <si>
    <t>2022年04月22日  22时</t>
  </si>
  <si>
    <t>2022年04月22日  23时</t>
  </si>
  <si>
    <t>2022年04月23日  00时</t>
  </si>
  <si>
    <t>2022年04月23日  01时</t>
  </si>
  <si>
    <t>2022年04月23日  02时</t>
  </si>
  <si>
    <t>2022年04月23日  03时</t>
  </si>
  <si>
    <t>2022年04月23日  04时</t>
  </si>
  <si>
    <t>2022年04月23日  05时</t>
  </si>
  <si>
    <t>2022年04月23日  06时</t>
  </si>
  <si>
    <t>2022年04月23日  07时</t>
  </si>
  <si>
    <t>2022年04月23日  08时</t>
  </si>
  <si>
    <t>2022年04月23日  09时</t>
  </si>
  <si>
    <t>2022年04月23日  10时</t>
  </si>
  <si>
    <t>2022年04月23日  11时</t>
  </si>
  <si>
    <t>2022年04月23日  12时</t>
  </si>
  <si>
    <t>2022年04月23日  13时</t>
  </si>
  <si>
    <t>2022年04月23日  14时</t>
  </si>
  <si>
    <t>2022年04月23日  15时</t>
  </si>
  <si>
    <t>2022年04月23日  16时</t>
  </si>
  <si>
    <t>2022年04月23日  17时</t>
  </si>
  <si>
    <t>2022年04月23日  18时</t>
  </si>
  <si>
    <t>2022年04月23日  19时</t>
  </si>
  <si>
    <t>2022年04月23日  20时</t>
  </si>
  <si>
    <t>2022年04月23日  21时</t>
  </si>
  <si>
    <t>2022年04月23日  22时</t>
  </si>
  <si>
    <t>2022年04月23日  23时</t>
  </si>
  <si>
    <t>2022年04月24日  00时</t>
  </si>
  <si>
    <t>2022年04月24日  01时</t>
  </si>
  <si>
    <t>2022年04月24日  02时</t>
  </si>
  <si>
    <t>2022年04月24日  03时</t>
  </si>
  <si>
    <t>2022年04月24日  04时</t>
  </si>
  <si>
    <t>2022年04月24日  05时</t>
  </si>
  <si>
    <t>2022年04月24日  06时</t>
  </si>
  <si>
    <t>2022年04月24日  07时</t>
  </si>
  <si>
    <t>2022年04月24日  08时</t>
  </si>
  <si>
    <t>2022年04月24日  09时</t>
  </si>
  <si>
    <t>2022年04月24日  10时</t>
  </si>
  <si>
    <t>2022年04月24日  11时</t>
  </si>
  <si>
    <t>2022年04月24日  12时</t>
  </si>
  <si>
    <t>2022年04月24日  13时</t>
  </si>
  <si>
    <t>2022年04月24日  14时</t>
  </si>
  <si>
    <t>2022年04月24日  15时</t>
  </si>
  <si>
    <t>2022年04月24日  16时</t>
  </si>
  <si>
    <t>2022年04月24日  17时</t>
  </si>
  <si>
    <t>2022年04月24日  18时</t>
  </si>
  <si>
    <t>2022年04月24日  19时</t>
  </si>
  <si>
    <t>2022年04月24日  20时</t>
  </si>
  <si>
    <t>2022年04月24日  21时</t>
  </si>
  <si>
    <t>2022年04月24日  22时</t>
  </si>
  <si>
    <t>2022年04月24日  23时</t>
  </si>
  <si>
    <t>2022年04月25日  00时</t>
  </si>
  <si>
    <t>2022年04月25日  01时</t>
  </si>
  <si>
    <t>2022年04月25日  02时</t>
  </si>
  <si>
    <t>2022年04月25日  03时</t>
  </si>
  <si>
    <t>2022年04月25日  04时</t>
  </si>
  <si>
    <t>2022年04月25日  05时</t>
  </si>
  <si>
    <t>2022年04月25日  06时</t>
  </si>
  <si>
    <t>2022年04月25日  07时</t>
  </si>
  <si>
    <t>2022年04月25日  08时</t>
  </si>
  <si>
    <t>2022年04月25日  09时</t>
  </si>
  <si>
    <t>2022年04月25日  10时</t>
  </si>
  <si>
    <t>2022年04月25日  11时</t>
  </si>
  <si>
    <t>2022年04月25日  12时</t>
  </si>
  <si>
    <t>2022年04月25日  13时</t>
  </si>
  <si>
    <t>2022年04月25日  14时</t>
  </si>
  <si>
    <t>2022年04月25日  15时</t>
  </si>
  <si>
    <t>2022年04月25日  16时</t>
  </si>
  <si>
    <t>2022年04月25日  17时</t>
  </si>
  <si>
    <t>2022年04月25日  18时</t>
  </si>
  <si>
    <t>2022年04月25日  19时</t>
  </si>
  <si>
    <t>2022年04月25日  20时</t>
  </si>
  <si>
    <t>2022年04月25日  21时</t>
  </si>
  <si>
    <t>2022年04月25日  22时</t>
  </si>
  <si>
    <t>2022年04月25日  23时</t>
  </si>
  <si>
    <t>2022年04月26日  00时</t>
  </si>
  <si>
    <t>2022年04月26日  01时</t>
  </si>
  <si>
    <t>2022年04月26日  02时</t>
  </si>
  <si>
    <t>2022年04月26日  03时</t>
  </si>
  <si>
    <t>2022年04月26日  04时</t>
  </si>
  <si>
    <t>2022年04月26日  05时</t>
  </si>
  <si>
    <t>2022年04月26日  06时</t>
  </si>
  <si>
    <t>2022年04月26日  07时</t>
  </si>
  <si>
    <t>2022年04月26日  08时</t>
  </si>
  <si>
    <t>2022年04月26日  09时</t>
  </si>
  <si>
    <t>2022年04月26日  10时</t>
  </si>
  <si>
    <t>2022年04月26日  11时</t>
  </si>
  <si>
    <t>2022年04月26日  12时</t>
  </si>
  <si>
    <t>2022年04月26日  13时</t>
  </si>
  <si>
    <t>2022年04月26日  14时</t>
  </si>
  <si>
    <t>2022年04月26日  15时</t>
  </si>
  <si>
    <t>2022年04月26日  16时</t>
  </si>
  <si>
    <t>2022年04月26日  17时</t>
  </si>
  <si>
    <t>2022年04月26日  18时</t>
  </si>
  <si>
    <t>2022年04月26日  19时</t>
  </si>
  <si>
    <t>2022年04月26日  20时</t>
  </si>
  <si>
    <t>2022年04月26日  21时</t>
  </si>
  <si>
    <t>2022年04月26日  22时</t>
  </si>
  <si>
    <t>2022年04月26日  23时</t>
  </si>
  <si>
    <t>2022年04月27日  00时</t>
  </si>
  <si>
    <t>2022年04月27日  01时</t>
  </si>
  <si>
    <t>2022年04月27日  02时</t>
  </si>
  <si>
    <t>2022年04月27日  03时</t>
  </si>
  <si>
    <t>2022年04月27日  04时</t>
  </si>
  <si>
    <t>2022年04月27日  05时</t>
  </si>
  <si>
    <t>2022年04月27日  06时</t>
  </si>
  <si>
    <t>2022年04月27日  07时</t>
  </si>
  <si>
    <t>2022年04月27日  08时</t>
  </si>
  <si>
    <t>2022年04月27日  09时</t>
  </si>
  <si>
    <t>2022年04月27日  10时</t>
  </si>
  <si>
    <t>2022年04月27日  11时</t>
  </si>
  <si>
    <t>2022年04月27日  12时</t>
  </si>
  <si>
    <t>2022年04月27日  13时</t>
  </si>
  <si>
    <t>2022年04月27日  14时</t>
  </si>
  <si>
    <t>2022年04月27日  15时</t>
  </si>
  <si>
    <t>2022年04月27日  16时</t>
  </si>
  <si>
    <t>2022年04月27日  17时</t>
  </si>
  <si>
    <t>2022年04月27日  18时</t>
  </si>
  <si>
    <t>2022年04月27日  19时</t>
  </si>
  <si>
    <t>2022年04月27日  20时</t>
  </si>
  <si>
    <t>2022年04月27日  21时</t>
  </si>
  <si>
    <t>2022年04月27日  22时</t>
  </si>
  <si>
    <t>2022年04月27日  23时</t>
  </si>
  <si>
    <t>2022年04月28日  00时</t>
  </si>
  <si>
    <t>2022年04月28日  01时</t>
  </si>
  <si>
    <t>2022年04月28日  02时</t>
  </si>
  <si>
    <t>2022年04月28日  03时</t>
  </si>
  <si>
    <t>2022年04月28日  04时</t>
  </si>
  <si>
    <t>2022年04月28日  05时</t>
  </si>
  <si>
    <t>2022年04月28日  06时</t>
  </si>
  <si>
    <t>2022年04月28日  07时</t>
  </si>
  <si>
    <t>2022年04月28日  08时</t>
  </si>
  <si>
    <t>2022年04月28日  09时</t>
  </si>
  <si>
    <t>2022年04月28日  10时</t>
  </si>
  <si>
    <t>2022年04月28日  11时</t>
  </si>
  <si>
    <t>2022年04月28日  12时</t>
  </si>
  <si>
    <t>2022年04月28日  13时</t>
  </si>
  <si>
    <t>2022年04月28日  14时</t>
  </si>
  <si>
    <t>2022年04月28日  15时</t>
  </si>
  <si>
    <t>2022年04月28日  16时</t>
  </si>
  <si>
    <t>2022年04月28日  17时</t>
  </si>
  <si>
    <t>2022年04月28日  18时</t>
  </si>
  <si>
    <t>2022年04月28日  19时</t>
  </si>
  <si>
    <t>2022年04月28日  20时</t>
  </si>
  <si>
    <t>2022年04月28日  21时</t>
  </si>
  <si>
    <t>2022年04月28日  22时</t>
  </si>
  <si>
    <t>2022年04月28日  23时</t>
  </si>
  <si>
    <t>2022年04月29日  00时</t>
  </si>
  <si>
    <t>2022年04月29日  01时</t>
  </si>
  <si>
    <t>2022年04月29日  02时</t>
  </si>
  <si>
    <t>2022年04月29日  03时</t>
  </si>
  <si>
    <t>2022年04月29日  04时</t>
  </si>
  <si>
    <t>2022年04月29日  05时</t>
  </si>
  <si>
    <t>2022年04月29日  06时</t>
  </si>
  <si>
    <t>2022年04月29日  07时</t>
  </si>
  <si>
    <t>2022年04月29日  08时</t>
  </si>
  <si>
    <t>2022年04月29日  09时</t>
  </si>
  <si>
    <t>2022年04月29日  10时</t>
  </si>
  <si>
    <t>2022年04月29日  11时</t>
  </si>
  <si>
    <t>2022年04月29日  12时</t>
  </si>
  <si>
    <t>2022年04月29日  13时</t>
  </si>
  <si>
    <t>2022年04月29日  14时</t>
  </si>
  <si>
    <t>2022年04月29日  15时</t>
  </si>
  <si>
    <t>2022年04月29日  16时</t>
  </si>
  <si>
    <t>2022年04月29日  17时</t>
  </si>
  <si>
    <t>2022年04月29日  18时</t>
  </si>
  <si>
    <t>2022年04月29日  19时</t>
  </si>
  <si>
    <t>2022年04月29日  20时</t>
  </si>
  <si>
    <t>2022年04月29日  21时</t>
  </si>
  <si>
    <t>2022年04月29日  22时</t>
  </si>
  <si>
    <t>2022年04月29日  23时</t>
  </si>
  <si>
    <t>2022年04月30日  00时</t>
  </si>
  <si>
    <t>2022年04月30日  01时</t>
  </si>
  <si>
    <t>2022年04月30日  02时</t>
  </si>
  <si>
    <t>2022年04月30日  03时</t>
  </si>
  <si>
    <t>2022年04月30日  04时</t>
  </si>
  <si>
    <t>2022年04月30日  05时</t>
  </si>
  <si>
    <t>2022年04月30日  06时</t>
  </si>
  <si>
    <t>2022年04月30日  07时</t>
  </si>
  <si>
    <t>2022年04月30日  08时</t>
  </si>
  <si>
    <t>2022年04月30日  09时</t>
  </si>
  <si>
    <t>2022年04月30日  10时</t>
  </si>
  <si>
    <t>2022年04月30日  11时</t>
  </si>
  <si>
    <t>2022年04月30日  12时</t>
  </si>
  <si>
    <t>2022年04月30日  13时</t>
  </si>
  <si>
    <t>2022年04月30日  14时</t>
  </si>
  <si>
    <t>2022年04月30日  15时</t>
  </si>
  <si>
    <t>2022年04月30日  16时</t>
  </si>
  <si>
    <t>2022年04月30日  17时</t>
  </si>
  <si>
    <t>2022年04月30日  18时</t>
  </si>
  <si>
    <t>2022年04月30日  19时</t>
  </si>
  <si>
    <t>2022年04月30日  20时</t>
  </si>
  <si>
    <t>2022年04月30日  21时</t>
  </si>
  <si>
    <t>2022年04月30日  22时</t>
  </si>
  <si>
    <t>2022年04月30日  23时</t>
  </si>
  <si>
    <t>2022年05月01日  00时</t>
  </si>
  <si>
    <r>
      <t>2022年</t>
    </r>
    <r>
      <rPr>
        <u/>
        <sz val="16"/>
        <color rgb="FF000000"/>
        <rFont val="黑体"/>
        <family val="3"/>
        <charset val="134"/>
      </rPr>
      <t xml:space="preserve">  4月</t>
    </r>
    <r>
      <rPr>
        <sz val="16"/>
        <color rgb="FF000000"/>
        <rFont val="黑体"/>
        <family val="3"/>
        <charset val="134"/>
      </rPr>
      <t>沙尘天气对</t>
    </r>
    <r>
      <rPr>
        <u/>
        <sz val="16"/>
        <color rgb="FF000000"/>
        <rFont val="黑体"/>
        <family val="3"/>
        <charset val="134"/>
      </rPr>
      <t xml:space="preserve"> 红寺堡区 </t>
    </r>
    <r>
      <rPr>
        <sz val="16"/>
        <color rgb="FF000000"/>
        <rFont val="黑体"/>
        <family val="3"/>
        <charset val="134"/>
      </rPr>
      <t>市辖区、县（市、区）城市环境空气质量                                        影响评审结果表</t>
    </r>
    <phoneticPr fontId="36" type="noConversion"/>
  </si>
  <si>
    <t>2022.5.1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</si>
</sst>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/d;@"/>
    <numFmt numFmtId="178" formatCode="m/d;@"/>
  </numFmts>
  <fonts count="50"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b/>
      <vertAlign val="subscript"/>
      <sz val="11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10"/>
      <name val="Arial"/>
      <family val="2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vertAlign val="subscript"/>
      <sz val="11"/>
      <color indexed="10"/>
      <name val="Arial"/>
      <family val="2"/>
    </font>
    <font>
      <sz val="10"/>
      <name val="Arial"/>
      <family val="2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b/>
      <sz val="11"/>
      <color rgb="FFFF0000"/>
      <name val="Arial"/>
      <family val="2"/>
    </font>
    <font>
      <b/>
      <sz val="14"/>
      <color theme="1"/>
      <name val="仿宋_GB2312"/>
      <family val="3"/>
      <charset val="134"/>
    </font>
    <font>
      <sz val="9"/>
      <name val="微软雅黑"/>
      <family val="2"/>
      <charset val="134"/>
    </font>
    <font>
      <b/>
      <sz val="9"/>
      <name val="Arial"/>
      <family val="2"/>
    </font>
    <font>
      <b/>
      <sz val="9"/>
      <name val="宋体"/>
      <family val="3"/>
      <charset val="134"/>
    </font>
    <font>
      <b/>
      <vertAlign val="subscript"/>
      <sz val="9"/>
      <name val="Arial"/>
      <family val="2"/>
    </font>
    <font>
      <b/>
      <sz val="8"/>
      <color rgb="FFFF0000"/>
      <name val="Arial"/>
      <family val="2"/>
    </font>
    <font>
      <b/>
      <vertAlign val="subscript"/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8"/>
      <color indexed="10"/>
      <name val="等线 Light"/>
      <family val="3"/>
      <charset val="134"/>
    </font>
    <font>
      <b/>
      <vertAlign val="subscript"/>
      <sz val="8"/>
      <color indexed="10"/>
      <name val="等线 Light"/>
      <family val="3"/>
      <charset val="134"/>
    </font>
    <font>
      <sz val="8"/>
      <name val="Arial"/>
      <family val="2"/>
    </font>
    <font>
      <sz val="8"/>
      <name val="Tahoma"/>
      <family val="2"/>
    </font>
    <font>
      <vertAlign val="subscript"/>
      <sz val="8"/>
      <name val="Tahoma"/>
      <family val="2"/>
    </font>
    <font>
      <sz val="8"/>
      <name val="微软雅黑"/>
      <family val="2"/>
      <charset val="134"/>
    </font>
    <font>
      <sz val="8"/>
      <name val="宋体"/>
      <family val="3"/>
      <charset val="134"/>
    </font>
    <font>
      <sz val="11"/>
      <color indexed="8"/>
      <name val="等线"/>
      <family val="3"/>
      <charset val="134"/>
      <scheme val="minor"/>
    </font>
    <font>
      <sz val="14"/>
      <color indexed="8"/>
      <name val="Times New Roman"/>
      <family val="1"/>
    </font>
    <font>
      <sz val="14"/>
      <color indexed="8"/>
      <name val="宋体"/>
      <family val="3"/>
      <charset val="134"/>
    </font>
    <font>
      <sz val="16"/>
      <color rgb="FF000000"/>
      <name val="黑体"/>
      <family val="3"/>
      <charset val="134"/>
    </font>
    <font>
      <u/>
      <sz val="16"/>
      <color rgb="FF000000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11"/>
      <name val="宋体"/>
      <family val="3"/>
      <charset val="134"/>
    </font>
    <font>
      <b/>
      <vertAlign val="subscript"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.5"/>
      <color indexed="8"/>
      <name val="宋体"/>
      <family val="3"/>
      <charset val="134"/>
    </font>
    <font>
      <sz val="1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u/>
      <sz val="11"/>
      <color indexed="8"/>
      <name val="宋体"/>
      <family val="3"/>
      <charset val="134"/>
    </font>
    <font>
      <b/>
      <vertAlign val="subscript"/>
      <sz val="11"/>
      <color indexed="8"/>
      <name val="宋体"/>
      <family val="3"/>
      <charset val="134"/>
    </font>
    <font>
      <sz val="10"/>
      <name val="Times New Roman"/>
      <family val="1"/>
    </font>
    <font>
      <sz val="10"/>
      <color indexed="8"/>
      <name val="宋体"/>
      <family val="3"/>
      <charset val="134"/>
    </font>
    <font>
      <b/>
      <sz val="11"/>
      <name val="等线"/>
      <family val="3"/>
      <charset val="134"/>
      <scheme val="minor"/>
    </font>
    <font>
      <sz val="8"/>
      <color theme="1"/>
      <name val="Arial"/>
      <family val="2"/>
    </font>
    <font>
      <sz val="8"/>
      <color theme="1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4">
    <xf numFmtId="0" fontId="0" fillId="0" borderId="0"/>
    <xf numFmtId="0" fontId="6" fillId="0" borderId="0">
      <alignment vertical="center"/>
    </xf>
    <xf numFmtId="0" fontId="6" fillId="0" borderId="0">
      <alignment vertical="center"/>
    </xf>
    <xf numFmtId="0" fontId="4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8" fillId="0" borderId="0"/>
    <xf numFmtId="0" fontId="12" fillId="0" borderId="0"/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</cellStyleXfs>
  <cellXfs count="62"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1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/>
    </xf>
    <xf numFmtId="0" fontId="1" fillId="0" borderId="1" xfId="9" applyFont="1" applyFill="1" applyBorder="1" applyAlignment="1">
      <alignment horizontal="center" vertical="center"/>
    </xf>
    <xf numFmtId="0" fontId="15" fillId="0" borderId="1" xfId="9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1" fontId="18" fillId="0" borderId="1" xfId="0" applyNumberFormat="1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1" fillId="0" borderId="0" xfId="13" applyAlignment="1">
      <alignment horizontal="center" vertical="center" wrapText="1"/>
    </xf>
    <xf numFmtId="0" fontId="41" fillId="0" borderId="0" xfId="13" applyFont="1" applyAlignment="1">
      <alignment horizontal="center" vertical="center" wrapText="1"/>
    </xf>
    <xf numFmtId="0" fontId="34" fillId="0" borderId="0" xfId="13" applyFont="1" applyAlignment="1">
      <alignment horizontal="center" vertical="center" wrapText="1"/>
    </xf>
    <xf numFmtId="31" fontId="33" fillId="0" borderId="0" xfId="13" applyNumberFormat="1" applyFont="1" applyBorder="1" applyAlignment="1">
      <alignment horizontal="right" vertical="center" wrapText="1"/>
    </xf>
    <xf numFmtId="0" fontId="31" fillId="0" borderId="0" xfId="13" applyFont="1" applyAlignment="1">
      <alignment horizontal="center" vertical="center" wrapText="1"/>
    </xf>
    <xf numFmtId="0" fontId="42" fillId="0" borderId="2" xfId="13" applyFont="1" applyBorder="1" applyAlignment="1">
      <alignment vertical="center" wrapText="1"/>
    </xf>
    <xf numFmtId="31" fontId="32" fillId="0" borderId="0" xfId="13" applyNumberFormat="1" applyFont="1" applyBorder="1" applyAlignment="1">
      <alignment horizontal="left" vertical="center" wrapText="1"/>
    </xf>
    <xf numFmtId="0" fontId="43" fillId="0" borderId="0" xfId="13" applyFont="1" applyBorder="1" applyAlignment="1">
      <alignment horizontal="center" vertical="center" wrapText="1"/>
    </xf>
    <xf numFmtId="0" fontId="37" fillId="0" borderId="1" xfId="13" applyFont="1" applyBorder="1" applyAlignment="1">
      <alignment horizontal="center" vertical="center" wrapText="1"/>
    </xf>
    <xf numFmtId="177" fontId="37" fillId="0" borderId="1" xfId="13" applyNumberFormat="1" applyFont="1" applyBorder="1" applyAlignment="1">
      <alignment horizontal="center" vertical="center" wrapText="1"/>
    </xf>
    <xf numFmtId="0" fontId="37" fillId="0" borderId="1" xfId="13" applyFont="1" applyFill="1" applyBorder="1" applyAlignment="1">
      <alignment horizontal="center" vertical="center" wrapText="1"/>
    </xf>
    <xf numFmtId="0" fontId="39" fillId="0" borderId="0" xfId="13" applyFont="1" applyBorder="1" applyAlignment="1">
      <alignment horizontal="center" vertical="center" wrapText="1"/>
    </xf>
    <xf numFmtId="0" fontId="40" fillId="0" borderId="1" xfId="13" applyFont="1" applyBorder="1" applyAlignment="1">
      <alignment horizontal="center" vertical="center" wrapText="1"/>
    </xf>
    <xf numFmtId="0" fontId="13" fillId="0" borderId="1" xfId="13" applyFont="1" applyBorder="1" applyAlignment="1">
      <alignment horizontal="center" vertical="center" wrapText="1"/>
    </xf>
    <xf numFmtId="178" fontId="45" fillId="0" borderId="1" xfId="13" applyNumberFormat="1" applyFont="1" applyBorder="1" applyAlignment="1">
      <alignment horizontal="center" vertical="center" wrapText="1"/>
    </xf>
    <xf numFmtId="0" fontId="45" fillId="0" borderId="1" xfId="13" applyFont="1" applyBorder="1" applyAlignment="1">
      <alignment horizontal="center" vertical="center" wrapText="1"/>
    </xf>
    <xf numFmtId="0" fontId="46" fillId="0" borderId="1" xfId="13" applyFont="1" applyBorder="1" applyAlignment="1">
      <alignment horizontal="center" vertical="center" wrapText="1"/>
    </xf>
    <xf numFmtId="0" fontId="47" fillId="0" borderId="1" xfId="13" applyFont="1" applyFill="1" applyBorder="1" applyAlignment="1">
      <alignment horizontal="center" vertical="center" wrapText="1"/>
    </xf>
    <xf numFmtId="0" fontId="41" fillId="0" borderId="1" xfId="13" applyFont="1" applyFill="1" applyBorder="1" applyAlignment="1">
      <alignment horizontal="center" vertical="center" wrapText="1"/>
    </xf>
    <xf numFmtId="177" fontId="31" fillId="0" borderId="0" xfId="13" applyNumberFormat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3" xfId="0" applyNumberFormat="1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1" fontId="26" fillId="0" borderId="0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48" fillId="4" borderId="3" xfId="0" applyFont="1" applyFill="1" applyBorder="1" applyAlignment="1">
      <alignment horizontal="center" vertical="center" wrapText="1"/>
    </xf>
    <xf numFmtId="0" fontId="48" fillId="4" borderId="3" xfId="0" applyNumberFormat="1" applyFont="1" applyFill="1" applyBorder="1" applyAlignment="1">
      <alignment horizontal="center" vertical="center" wrapText="1"/>
    </xf>
    <xf numFmtId="176" fontId="49" fillId="4" borderId="1" xfId="0" applyNumberFormat="1" applyFont="1" applyFill="1" applyBorder="1" applyAlignment="1">
      <alignment horizontal="center" vertical="center"/>
    </xf>
    <xf numFmtId="0" fontId="49" fillId="4" borderId="1" xfId="0" applyFont="1" applyFill="1" applyBorder="1" applyAlignment="1">
      <alignment horizontal="center" vertical="center"/>
    </xf>
    <xf numFmtId="1" fontId="48" fillId="4" borderId="0" xfId="0" applyNumberFormat="1" applyFont="1" applyFill="1" applyBorder="1" applyAlignment="1">
      <alignment horizontal="center" vertical="center" wrapText="1"/>
    </xf>
    <xf numFmtId="0" fontId="48" fillId="4" borderId="0" xfId="0" applyFont="1" applyFill="1" applyBorder="1" applyAlignment="1">
      <alignment horizontal="center" vertical="center" wrapText="1"/>
    </xf>
    <xf numFmtId="0" fontId="26" fillId="4" borderId="3" xfId="0" applyFont="1" applyFill="1" applyBorder="1" applyAlignment="1">
      <alignment horizontal="center" vertical="center" wrapText="1"/>
    </xf>
    <xf numFmtId="0" fontId="26" fillId="4" borderId="3" xfId="0" applyNumberFormat="1" applyFont="1" applyFill="1" applyBorder="1" applyAlignment="1">
      <alignment horizontal="center" vertical="center" wrapText="1"/>
    </xf>
    <xf numFmtId="176" fontId="30" fillId="4" borderId="1" xfId="0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1" fontId="26" fillId="4" borderId="0" xfId="0" applyNumberFormat="1" applyFont="1" applyFill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center" vertical="center" wrapText="1"/>
    </xf>
    <xf numFmtId="0" fontId="34" fillId="0" borderId="0" xfId="13" applyFont="1" applyAlignment="1">
      <alignment horizontal="center" vertical="center" wrapText="1"/>
    </xf>
    <xf numFmtId="31" fontId="32" fillId="0" borderId="2" xfId="13" applyNumberFormat="1" applyFont="1" applyBorder="1" applyAlignment="1">
      <alignment horizontal="left" vertical="center" wrapText="1"/>
    </xf>
    <xf numFmtId="31" fontId="33" fillId="0" borderId="0" xfId="13" applyNumberFormat="1" applyFont="1" applyBorder="1" applyAlignment="1">
      <alignment horizontal="right" vertical="center" wrapText="1"/>
    </xf>
    <xf numFmtId="0" fontId="13" fillId="3" borderId="1" xfId="0" applyFont="1" applyFill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" fontId="2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14">
    <cellStyle name="常规" xfId="0" builtinId="0"/>
    <cellStyle name="常规 17" xfId="1"/>
    <cellStyle name="常规 17 2" xfId="2"/>
    <cellStyle name="常规 2" xfId="3"/>
    <cellStyle name="常规 2 2" xfId="4"/>
    <cellStyle name="常规 2 3" xfId="5"/>
    <cellStyle name="常规 3" xfId="6"/>
    <cellStyle name="常规 3 2" xfId="7"/>
    <cellStyle name="常规 3 2 2" xfId="13"/>
    <cellStyle name="常规 3 3" xfId="8"/>
    <cellStyle name="常规 3 4" xfId="12"/>
    <cellStyle name="常规 4" xfId="9"/>
    <cellStyle name="常规 5" xfId="10"/>
    <cellStyle name="常规 6" xfId="1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FF0000"/>
      </font>
    </dxf>
    <dxf>
      <font>
        <color rgb="FFFF0000"/>
      </font>
    </dxf>
    <dxf>
      <fill>
        <patternFill patternType="solid">
          <bgColor rgb="FFFFFF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ont>
        <color theme="1"/>
      </font>
      <fill>
        <patternFill>
          <fgColor rgb="FFFF0000"/>
          <bgColor rgb="FFFF0000"/>
        </patternFill>
      </fill>
    </dxf>
    <dxf>
      <font>
        <color auto="1"/>
      </font>
      <fill>
        <patternFill>
          <bgColor rgb="FFFFC000"/>
        </patternFill>
      </fill>
    </dxf>
    <dxf>
      <font>
        <color auto="1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zoomScaleNormal="100" workbookViewId="0">
      <selection activeCell="R17" sqref="R17"/>
    </sheetView>
  </sheetViews>
  <sheetFormatPr defaultColWidth="10.28515625" defaultRowHeight="13.5"/>
  <cols>
    <col min="1" max="1" width="6.42578125" style="13" customWidth="1"/>
    <col min="2" max="2" width="10.28515625" style="13" customWidth="1"/>
    <col min="3" max="3" width="11.28515625" style="32" customWidth="1"/>
    <col min="4" max="4" width="10.42578125" style="13" customWidth="1"/>
    <col min="5" max="6" width="11.7109375" style="13" customWidth="1"/>
    <col min="7" max="7" width="10.85546875" style="13" customWidth="1"/>
    <col min="8" max="8" width="40.42578125" style="13" customWidth="1"/>
    <col min="9" max="9" width="13.7109375" style="13" customWidth="1"/>
    <col min="10" max="10" width="11.140625" style="14" customWidth="1"/>
    <col min="11" max="16384" width="10.28515625" style="13"/>
  </cols>
  <sheetData>
    <row r="1" spans="1:10" ht="66" customHeight="1">
      <c r="A1" s="50" t="s">
        <v>764</v>
      </c>
      <c r="B1" s="50"/>
      <c r="C1" s="50"/>
      <c r="D1" s="50"/>
      <c r="E1" s="50"/>
      <c r="F1" s="50"/>
      <c r="G1" s="50"/>
      <c r="H1" s="50"/>
    </row>
    <row r="2" spans="1:10" ht="34.15" customHeight="1">
      <c r="A2" s="15"/>
      <c r="B2" s="15"/>
      <c r="C2" s="15"/>
      <c r="D2" s="15"/>
      <c r="E2" s="15"/>
      <c r="F2" s="15"/>
      <c r="G2" s="15"/>
      <c r="H2" s="15"/>
    </row>
    <row r="3" spans="1:10" ht="22.15" customHeight="1">
      <c r="B3" s="16" t="s">
        <v>33</v>
      </c>
      <c r="C3" s="51" t="s">
        <v>765</v>
      </c>
      <c r="D3" s="51"/>
      <c r="E3" s="17"/>
      <c r="F3" s="52" t="s">
        <v>34</v>
      </c>
      <c r="G3" s="52"/>
      <c r="H3" s="18"/>
    </row>
    <row r="4" spans="1:10" ht="22.15" customHeight="1">
      <c r="A4" s="16"/>
      <c r="B4" s="16"/>
      <c r="C4" s="19"/>
      <c r="D4" s="19"/>
      <c r="E4" s="17"/>
      <c r="F4" s="17"/>
      <c r="G4" s="20"/>
      <c r="H4" s="20"/>
    </row>
    <row r="5" spans="1:10" s="24" customFormat="1" ht="34.15" customHeight="1">
      <c r="A5" s="21" t="s">
        <v>28</v>
      </c>
      <c r="B5" s="21" t="s">
        <v>29</v>
      </c>
      <c r="C5" s="21" t="s">
        <v>30</v>
      </c>
      <c r="D5" s="22" t="s">
        <v>35</v>
      </c>
      <c r="E5" s="21" t="s">
        <v>31</v>
      </c>
      <c r="F5" s="21" t="s">
        <v>32</v>
      </c>
      <c r="G5" s="21" t="s">
        <v>36</v>
      </c>
      <c r="H5" s="23" t="s">
        <v>37</v>
      </c>
      <c r="I5" s="21" t="s">
        <v>38</v>
      </c>
      <c r="J5" s="21" t="s">
        <v>39</v>
      </c>
    </row>
    <row r="6" spans="1:10" s="17" customFormat="1" ht="22.9" customHeight="1">
      <c r="A6" s="25">
        <f t="shared" ref="A6:A15" si="0">ROW()-5</f>
        <v>1</v>
      </c>
      <c r="B6" s="26" t="s">
        <v>40</v>
      </c>
      <c r="C6" s="26" t="s">
        <v>41</v>
      </c>
      <c r="D6" s="27">
        <v>44660</v>
      </c>
      <c r="E6" s="28">
        <v>131</v>
      </c>
      <c r="F6" s="28">
        <v>32</v>
      </c>
      <c r="G6" s="26"/>
      <c r="H6" s="29"/>
      <c r="I6" s="30">
        <v>45</v>
      </c>
      <c r="J6" s="31"/>
    </row>
    <row r="7" spans="1:10" s="17" customFormat="1" ht="22.9" customHeight="1">
      <c r="A7" s="25">
        <f t="shared" si="0"/>
        <v>2</v>
      </c>
      <c r="B7" s="26" t="s">
        <v>40</v>
      </c>
      <c r="C7" s="26" t="s">
        <v>41</v>
      </c>
      <c r="D7" s="27">
        <v>44662</v>
      </c>
      <c r="E7" s="28">
        <v>537</v>
      </c>
      <c r="F7" s="28">
        <v>119</v>
      </c>
      <c r="G7" s="26"/>
      <c r="H7" s="29"/>
      <c r="I7" s="30">
        <v>20</v>
      </c>
      <c r="J7" s="31"/>
    </row>
    <row r="8" spans="1:10" s="17" customFormat="1" ht="22.9" customHeight="1">
      <c r="A8" s="25">
        <f t="shared" si="0"/>
        <v>3</v>
      </c>
      <c r="B8" s="26" t="s">
        <v>40</v>
      </c>
      <c r="C8" s="26" t="s">
        <v>41</v>
      </c>
      <c r="D8" s="27">
        <v>44663</v>
      </c>
      <c r="E8" s="28">
        <v>249</v>
      </c>
      <c r="F8" s="28">
        <v>55</v>
      </c>
      <c r="G8" s="26"/>
      <c r="H8" s="29"/>
      <c r="I8" s="30">
        <v>49</v>
      </c>
      <c r="J8" s="31"/>
    </row>
    <row r="9" spans="1:10" s="17" customFormat="1" ht="22.9" customHeight="1">
      <c r="A9" s="25">
        <f t="shared" si="0"/>
        <v>4</v>
      </c>
      <c r="B9" s="26" t="s">
        <v>40</v>
      </c>
      <c r="C9" s="26" t="s">
        <v>41</v>
      </c>
      <c r="D9" s="27">
        <v>44664</v>
      </c>
      <c r="E9" s="28">
        <v>134</v>
      </c>
      <c r="F9" s="28">
        <v>42</v>
      </c>
      <c r="G9" s="26"/>
      <c r="H9" s="29"/>
      <c r="I9" s="30">
        <v>24</v>
      </c>
      <c r="J9" s="31"/>
    </row>
    <row r="10" spans="1:10" s="17" customFormat="1" ht="22.9" customHeight="1">
      <c r="A10" s="25">
        <f t="shared" si="0"/>
        <v>5</v>
      </c>
      <c r="B10" s="26" t="s">
        <v>40</v>
      </c>
      <c r="C10" s="26" t="s">
        <v>41</v>
      </c>
      <c r="D10" s="27">
        <v>44668</v>
      </c>
      <c r="E10" s="28">
        <v>157</v>
      </c>
      <c r="F10" s="28">
        <v>91</v>
      </c>
      <c r="G10" s="26"/>
      <c r="H10" s="29"/>
      <c r="I10" s="30">
        <v>19</v>
      </c>
      <c r="J10" s="31"/>
    </row>
    <row r="11" spans="1:10" s="17" customFormat="1" ht="22.9" customHeight="1">
      <c r="A11" s="25">
        <f t="shared" si="0"/>
        <v>6</v>
      </c>
      <c r="B11" s="26" t="s">
        <v>40</v>
      </c>
      <c r="C11" s="26" t="s">
        <v>41</v>
      </c>
      <c r="D11" s="27">
        <v>44672</v>
      </c>
      <c r="E11" s="28">
        <v>283</v>
      </c>
      <c r="F11" s="28">
        <v>101</v>
      </c>
      <c r="G11" s="26"/>
      <c r="H11" s="29"/>
      <c r="I11" s="30">
        <v>16</v>
      </c>
      <c r="J11" s="31"/>
    </row>
    <row r="12" spans="1:10" s="17" customFormat="1" ht="22.9" customHeight="1">
      <c r="A12" s="25">
        <f t="shared" si="0"/>
        <v>7</v>
      </c>
      <c r="B12" s="26" t="s">
        <v>40</v>
      </c>
      <c r="C12" s="26" t="s">
        <v>41</v>
      </c>
      <c r="D12" s="27">
        <v>44673</v>
      </c>
      <c r="E12" s="28">
        <v>167</v>
      </c>
      <c r="F12" s="28">
        <v>44</v>
      </c>
      <c r="G12" s="26"/>
      <c r="H12" s="29"/>
      <c r="I12" s="30">
        <v>21</v>
      </c>
      <c r="J12" s="31"/>
    </row>
    <row r="13" spans="1:10" s="17" customFormat="1" ht="22.9" customHeight="1">
      <c r="A13" s="25">
        <f t="shared" si="0"/>
        <v>8</v>
      </c>
      <c r="B13" s="26" t="s">
        <v>40</v>
      </c>
      <c r="C13" s="26" t="s">
        <v>41</v>
      </c>
      <c r="D13" s="27">
        <v>44674</v>
      </c>
      <c r="E13" s="28">
        <v>156</v>
      </c>
      <c r="F13" s="28">
        <v>55</v>
      </c>
      <c r="G13" s="26"/>
      <c r="H13" s="29"/>
      <c r="I13" s="30">
        <v>18</v>
      </c>
      <c r="J13" s="31"/>
    </row>
    <row r="14" spans="1:10" s="17" customFormat="1" ht="22.9" customHeight="1">
      <c r="A14" s="25">
        <f t="shared" si="0"/>
        <v>9</v>
      </c>
      <c r="B14" s="26" t="s">
        <v>40</v>
      </c>
      <c r="C14" s="26" t="s">
        <v>41</v>
      </c>
      <c r="D14" s="27">
        <v>44677</v>
      </c>
      <c r="E14" s="28">
        <v>365</v>
      </c>
      <c r="F14" s="28">
        <v>116</v>
      </c>
      <c r="G14" s="26"/>
      <c r="H14" s="29"/>
      <c r="I14" s="30">
        <v>90</v>
      </c>
      <c r="J14" s="31"/>
    </row>
    <row r="15" spans="1:10" s="17" customFormat="1" ht="22.9" customHeight="1">
      <c r="A15" s="25">
        <f t="shared" si="0"/>
        <v>10</v>
      </c>
      <c r="B15" s="26" t="s">
        <v>40</v>
      </c>
      <c r="C15" s="26" t="s">
        <v>41</v>
      </c>
      <c r="D15" s="27">
        <v>44678</v>
      </c>
      <c r="E15" s="28">
        <v>308</v>
      </c>
      <c r="F15" s="28">
        <v>132</v>
      </c>
      <c r="G15" s="26"/>
      <c r="H15" s="29"/>
      <c r="I15" s="30">
        <v>54</v>
      </c>
      <c r="J15" s="31"/>
    </row>
  </sheetData>
  <autoFilter ref="A5:R15"/>
  <mergeCells count="3">
    <mergeCell ref="A1:H1"/>
    <mergeCell ref="C3:D3"/>
    <mergeCell ref="F3:G3"/>
  </mergeCells>
  <phoneticPr fontId="3" type="noConversion"/>
  <conditionalFormatting sqref="J1:J1048576">
    <cfRule type="cellIs" dxfId="35" priority="11" operator="equal">
      <formula>"否"</formula>
    </cfRule>
  </conditionalFormatting>
  <conditionalFormatting sqref="J6:J15">
    <cfRule type="cellIs" dxfId="34" priority="10" stopIfTrue="1" operator="equal">
      <formula>1</formula>
    </cfRule>
  </conditionalFormatting>
  <conditionalFormatting sqref="E1:E1048576">
    <cfRule type="cellIs" dxfId="33" priority="9" operator="lessThan">
      <formula>100</formula>
    </cfRule>
  </conditionalFormatting>
  <printOptions horizontalCentered="1"/>
  <pageMargins left="0" right="0" top="0.59055118110236227" bottom="0.55118110236220474" header="0.39370078740157483" footer="0.39370078740157483"/>
  <pageSetup paperSize="9" orientation="portrait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Y724"/>
  <sheetViews>
    <sheetView workbookViewId="0">
      <pane xSplit="2" ySplit="3" topLeftCell="C187" activePane="bottomRight" state="frozen"/>
      <selection activeCell="B21" sqref="B21"/>
      <selection pane="topRight" activeCell="B21" sqref="B21"/>
      <selection pane="bottomLeft" activeCell="B21" sqref="B21"/>
      <selection pane="bottomRight" activeCell="AC201" sqref="AC201"/>
    </sheetView>
  </sheetViews>
  <sheetFormatPr defaultColWidth="9.140625" defaultRowHeight="12.75"/>
  <cols>
    <col min="1" max="1" width="9.5703125" style="1" customWidth="1"/>
    <col min="2" max="2" width="21.7109375" style="1" customWidth="1"/>
    <col min="3" max="6" width="5.85546875" style="1" customWidth="1"/>
    <col min="7" max="8" width="5.85546875" style="2" customWidth="1"/>
    <col min="9" max="11" width="6.7109375" style="7" customWidth="1"/>
    <col min="12" max="12" width="8.28515625" style="7" customWidth="1"/>
    <col min="13" max="14" width="8.140625" style="7" customWidth="1"/>
    <col min="15" max="15" width="7.28515625" style="7" customWidth="1"/>
    <col min="16" max="16" width="9.140625" style="1"/>
    <col min="17" max="17" width="14.42578125" style="1" customWidth="1"/>
    <col min="18" max="18" width="9.7109375" style="1" customWidth="1"/>
    <col min="19" max="19" width="9.140625" style="1"/>
    <col min="20" max="20" width="10.7109375" style="1" customWidth="1"/>
    <col min="21" max="21" width="9.42578125" style="1" customWidth="1"/>
    <col min="22" max="22" width="9.7109375" style="1" customWidth="1"/>
    <col min="23" max="23" width="8.85546875" style="1" customWidth="1"/>
    <col min="24" max="24" width="9.28515625" style="1" customWidth="1"/>
    <col min="25" max="16384" width="9.140625" style="1"/>
  </cols>
  <sheetData>
    <row r="1" spans="1:25" ht="20.25" customHeight="1">
      <c r="A1" s="4" t="s">
        <v>10</v>
      </c>
      <c r="B1" s="4"/>
      <c r="C1" s="4"/>
      <c r="D1" s="4"/>
      <c r="E1" s="4"/>
      <c r="F1" s="4"/>
      <c r="G1" s="4"/>
      <c r="H1" s="4"/>
      <c r="R1" s="4"/>
    </row>
    <row r="2" spans="1:25" ht="17.45" customHeight="1">
      <c r="A2" s="57" t="s">
        <v>0</v>
      </c>
      <c r="B2" s="57" t="s">
        <v>1</v>
      </c>
      <c r="C2" s="58" t="s">
        <v>15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9" t="s">
        <v>12</v>
      </c>
      <c r="P2" s="59"/>
      <c r="Q2" s="59"/>
      <c r="R2" s="60" t="s">
        <v>20</v>
      </c>
      <c r="S2" s="61" t="s">
        <v>9</v>
      </c>
      <c r="T2" s="53" t="s">
        <v>2</v>
      </c>
      <c r="U2" s="53"/>
      <c r="V2" s="54" t="s">
        <v>16</v>
      </c>
      <c r="W2" s="53" t="s">
        <v>2</v>
      </c>
      <c r="X2" s="55"/>
      <c r="Y2" s="56" t="s">
        <v>3</v>
      </c>
    </row>
    <row r="3" spans="1:25" ht="26.45" customHeight="1">
      <c r="A3" s="57"/>
      <c r="B3" s="57"/>
      <c r="C3" s="5" t="s">
        <v>4</v>
      </c>
      <c r="D3" s="5" t="s">
        <v>5</v>
      </c>
      <c r="E3" s="5" t="s">
        <v>8</v>
      </c>
      <c r="F3" s="5" t="s">
        <v>11</v>
      </c>
      <c r="G3" s="6" t="s">
        <v>6</v>
      </c>
      <c r="H3" s="6" t="s">
        <v>7</v>
      </c>
      <c r="I3" s="8" t="s">
        <v>21</v>
      </c>
      <c r="J3" s="8" t="s">
        <v>22</v>
      </c>
      <c r="K3" s="8" t="s">
        <v>23</v>
      </c>
      <c r="L3" s="8" t="s">
        <v>24</v>
      </c>
      <c r="M3" s="8" t="s">
        <v>25</v>
      </c>
      <c r="N3" s="8" t="s">
        <v>26</v>
      </c>
      <c r="O3" s="9" t="s">
        <v>27</v>
      </c>
      <c r="P3" s="12" t="s">
        <v>13</v>
      </c>
      <c r="Q3" s="12" t="s">
        <v>14</v>
      </c>
      <c r="R3" s="60"/>
      <c r="S3" s="61"/>
      <c r="T3" s="11" t="s">
        <v>17</v>
      </c>
      <c r="U3" s="11" t="s">
        <v>18</v>
      </c>
      <c r="V3" s="54"/>
      <c r="W3" s="11" t="s">
        <v>19</v>
      </c>
      <c r="X3" s="11" t="s">
        <v>18</v>
      </c>
      <c r="Y3" s="56"/>
    </row>
    <row r="4" spans="1:25" s="3" customFormat="1">
      <c r="A4" s="33" t="s">
        <v>42</v>
      </c>
      <c r="B4" s="33" t="s">
        <v>43</v>
      </c>
      <c r="C4" s="34">
        <v>9</v>
      </c>
      <c r="D4" s="34">
        <v>32</v>
      </c>
      <c r="E4" s="34">
        <v>0.6</v>
      </c>
      <c r="F4" s="34">
        <v>54</v>
      </c>
      <c r="G4" s="34">
        <v>73</v>
      </c>
      <c r="H4" s="34">
        <v>18</v>
      </c>
      <c r="I4" s="10">
        <f t="shared" ref="I4:I67" si="0">IF(COUNT(C4)=1,IF(C4&gt;2620,500,IF(C4&gt;=2100,(C4-2100)*(500-400)/(2620-2100)+400,IF(C4&gt;=1600,(C4-1600)*(400-300)/(2100-1600)+300,IF(C4&gt;=800,(C4-800)*(300-200)/(1600-800)+200,IF(C4&gt;=475,(C4-475)*(200-150)/(800-475)+150,IF(C4&gt;=150,(C4-150)*(150-100)/(475-150)+100,IF(C4&gt;=50,(C4-50)*(100-50)/(150-50)+50,IF(C4&gt;=0,(C4-0)*(50-0)/(50-0)+0,"无效值")))))))))</f>
        <v>9</v>
      </c>
      <c r="J4" s="10">
        <f t="shared" ref="J4:J67" si="1">IF(COUNT(D4)=1,IF(D4&gt;940,500,IF(D4&gt;=750,(D4-750)*(500-400)/(940-750)+400,IF(D4&gt;=565,(D4-565)*(400-300)/(750-565)+300,IF(D4&gt;=280,(D4-280)*(300-200)/(565-280)+200,IF(D4&gt;=180,(D4-180)*(200-150)/(280-180)+150,IF(D4&gt;=80,(D4-80)*(150-100)/(180-80)+100,IF(D4&gt;=40,(D4-40)*(100-50)/(80-40)+50,IF(D4&gt;=0,(D4-0)*(50-0)/(40-0)+0,"无效值")))))))))</f>
        <v>40</v>
      </c>
      <c r="K4" s="10">
        <f t="shared" ref="K4:K67" si="2">IF(COUNT(E4)=1,IF(E4&gt;60,500,IF(E4&gt;=48,(E4-48)*(500-400)/(60-48)+400,IF(E4&gt;=36,(E4-36)*(400-300)/(48-36)+300,IF(E4&gt;=24,(E4-24)*(300-200)/(36-24)+200,IF(E4&gt;=14,(E4-14)*(200-150)/(24-14)+150,IF(E4&gt;=4,(E4-4)*(150-100)/(14-4)+100,IF(E4&gt;=2,(E4-2)*(100-50)/(4-2)+50,IF(E4&gt;=0,(E4-0)*(50-0)/(2-0)+0,"无效值")))))))))</f>
        <v>15</v>
      </c>
      <c r="L4" s="10">
        <f t="shared" ref="L4:L67" si="3">IF(COUNT(F4)=1,IF(F4&gt;800,500,IF(F4&gt;=265,(F4-265)*(300-200)/(800-265)+200,IF(F4&gt;=215,(F4-215)*(200-150)/(265-215)+150,IF(F4&gt;=160,(F4-160)*(150-100)/(215-160)+100,IF(F4&gt;=100,(F4-100)*(100-50)/(160-100)+50,IF(F4&gt;=0,(F4-0)*(50-0)/(100-0)+0,"无效值")))))))</f>
        <v>27</v>
      </c>
      <c r="M4" s="10">
        <f t="shared" ref="M4:M67" si="4">IF(COUNT(G4)=1,IF(G4&gt;600,500,IF(G4&gt;=500,(G4-500)*(500-400)/(600-500)+400,IF(G4&gt;=420,(G4-420)*(400-300)/(500-420)+300,IF(G4&gt;=350,(G4-350)*(300-200)/(420-350)+200,IF(G4&gt;=250,(G4-250)*(200-150)/(350-250)+150,IF(G4&gt;=150,(G4-150)*(150-100)/(250-150)+100,IF(G4&gt;=50,(G4-50)*(100-50)/(150-50)+50,IF(G4&gt;=0,(G4-0)*(50-0)/(50-0)+0,"无效值")))))))))</f>
        <v>61.5</v>
      </c>
      <c r="N4" s="10">
        <f t="shared" ref="N4:N67" si="5">IF(COUNT(H4)=1,IF(H4&gt;500,500,IF(H4&gt;=350,(H4-350)*(500-400)/(500-350)+400,IF(H4&gt;=250,(H4-250)*(400-300)/(350-250)+300,IF(H4&gt;=150,(H4-150)*(300-200)/(250-150)+200,IF(H4&gt;=115,(H4-115)*(200-150)/(150-115)+150,IF(H4&gt;=75,(H4-75)*(150-100)/(115-75)+100,IF(H4&gt;=35,(H4-35)*(100-50)/(75-35)+50,IF(H4&gt;=0,(H4-0)*(50-0)/(35-0)+0,"无效值")))))))))</f>
        <v>25.714285714285715</v>
      </c>
      <c r="O4" s="10">
        <f t="shared" ref="O4:O67" si="6">IF(MAX(I4:N4)&lt;=100,IF(COUNTIF(C4:N4,"&gt;0")=12,MAX(I4:N4),""),MAX(I4:N4))</f>
        <v>61.5</v>
      </c>
      <c r="P4" s="35" t="str">
        <f>IF(O4&lt;=50,"",IF(O4=I4,"SO2",IF(O4=J4,"NO2",IF(O4=K4,"CO",IF(O4=L4,"O3",IF(O4=M4,"PM10",IF(O4=N4,"PM2.5",)))))))</f>
        <v>PM10</v>
      </c>
      <c r="Q4" s="35" t="str">
        <f t="shared" ref="Q4:Q67" si="7">IF(COUNT(O4)=1,IF(O4&lt;=50,"一级,优",IF(O4&lt;=100,"二级，良",IF(O4&lt;=150,"三级，轻度污染",IF(O4&lt;=200,"四级，中度污染",IF(O4&lt;=300,"五级，重度污染",IF(O4&gt;300,"六级，严重污染")))))))</f>
        <v>二级，良</v>
      </c>
      <c r="R4" s="36">
        <f t="shared" ref="R4:R67" si="8">H4/G4*100</f>
        <v>24.657534246575342</v>
      </c>
      <c r="S4" s="37"/>
      <c r="T4" s="37"/>
      <c r="U4" s="37" t="b">
        <f t="shared" ref="U4:U67" si="9">IF(G4&gt;150,"PM10")</f>
        <v>0</v>
      </c>
      <c r="V4" s="37"/>
      <c r="W4" s="37" t="str">
        <f>IF(V4="","",IF(#REF!&gt;=V4,1,0))</f>
        <v/>
      </c>
      <c r="X4" s="37" t="b">
        <f t="shared" ref="X4:X67" si="10">IF(G4&gt;150,"PM10")</f>
        <v>0</v>
      </c>
      <c r="Y4" s="36"/>
    </row>
    <row r="5" spans="1:25" s="3" customFormat="1">
      <c r="A5" s="33" t="s">
        <v>42</v>
      </c>
      <c r="B5" s="33" t="s">
        <v>44</v>
      </c>
      <c r="C5" s="34">
        <v>9</v>
      </c>
      <c r="D5" s="34">
        <v>12</v>
      </c>
      <c r="E5" s="34">
        <v>0.5</v>
      </c>
      <c r="F5" s="34">
        <v>77</v>
      </c>
      <c r="G5" s="34">
        <v>56</v>
      </c>
      <c r="H5" s="34">
        <v>13</v>
      </c>
      <c r="I5" s="10">
        <f t="shared" si="0"/>
        <v>9</v>
      </c>
      <c r="J5" s="10">
        <f t="shared" si="1"/>
        <v>15</v>
      </c>
      <c r="K5" s="10">
        <f t="shared" si="2"/>
        <v>12.5</v>
      </c>
      <c r="L5" s="10">
        <f t="shared" si="3"/>
        <v>38.5</v>
      </c>
      <c r="M5" s="10">
        <f t="shared" si="4"/>
        <v>53</v>
      </c>
      <c r="N5" s="10">
        <f t="shared" si="5"/>
        <v>18.571428571428573</v>
      </c>
      <c r="O5" s="10">
        <f t="shared" si="6"/>
        <v>53</v>
      </c>
      <c r="P5" s="35" t="str">
        <f t="shared" ref="P5:P68" si="11">IF(O5&lt;=50,"",IF(O5=I5,"SO2",IF(O5=J5,"NO2",IF(O5=K5,"CO",IF(O5=L5,"O3",IF(O5=M5,"PM10",IF(O5=N5,"PM2.5",)))))))</f>
        <v>PM10</v>
      </c>
      <c r="Q5" s="35" t="str">
        <f t="shared" si="7"/>
        <v>二级，良</v>
      </c>
      <c r="R5" s="36">
        <f t="shared" si="8"/>
        <v>23.214285714285715</v>
      </c>
      <c r="S5" s="37"/>
      <c r="T5" s="37"/>
      <c r="U5" s="37" t="b">
        <f t="shared" si="9"/>
        <v>0</v>
      </c>
      <c r="V5" s="37"/>
      <c r="W5" s="37" t="str">
        <f>IF(V5="","",IF(#REF!&gt;=V5,1,0))</f>
        <v/>
      </c>
      <c r="X5" s="37" t="b">
        <f t="shared" si="10"/>
        <v>0</v>
      </c>
      <c r="Y5" s="36"/>
    </row>
    <row r="6" spans="1:25" s="3" customFormat="1">
      <c r="A6" s="33" t="s">
        <v>42</v>
      </c>
      <c r="B6" s="33" t="s">
        <v>45</v>
      </c>
      <c r="C6" s="34">
        <v>9</v>
      </c>
      <c r="D6" s="34">
        <v>11</v>
      </c>
      <c r="E6" s="34">
        <v>0.5</v>
      </c>
      <c r="F6" s="34">
        <v>73</v>
      </c>
      <c r="G6" s="34">
        <v>47</v>
      </c>
      <c r="H6" s="34">
        <v>16</v>
      </c>
      <c r="I6" s="10">
        <f t="shared" si="0"/>
        <v>9</v>
      </c>
      <c r="J6" s="10">
        <f t="shared" si="1"/>
        <v>13.75</v>
      </c>
      <c r="K6" s="10">
        <f t="shared" si="2"/>
        <v>12.5</v>
      </c>
      <c r="L6" s="10">
        <f t="shared" si="3"/>
        <v>36.5</v>
      </c>
      <c r="M6" s="10">
        <f t="shared" si="4"/>
        <v>47</v>
      </c>
      <c r="N6" s="10">
        <f t="shared" si="5"/>
        <v>22.857142857142858</v>
      </c>
      <c r="O6" s="10">
        <f t="shared" si="6"/>
        <v>47</v>
      </c>
      <c r="P6" s="35" t="str">
        <f t="shared" si="11"/>
        <v/>
      </c>
      <c r="Q6" s="35" t="str">
        <f t="shared" si="7"/>
        <v>一级,优</v>
      </c>
      <c r="R6" s="36">
        <f t="shared" si="8"/>
        <v>34.042553191489361</v>
      </c>
      <c r="S6" s="37"/>
      <c r="T6" s="37"/>
      <c r="U6" s="37" t="b">
        <f t="shared" si="9"/>
        <v>0</v>
      </c>
      <c r="V6" s="37"/>
      <c r="W6" s="37" t="str">
        <f>IF(V6="","",IF(#REF!&gt;=V6,1,0))</f>
        <v/>
      </c>
      <c r="X6" s="37" t="b">
        <f t="shared" si="10"/>
        <v>0</v>
      </c>
      <c r="Y6" s="36"/>
    </row>
    <row r="7" spans="1:25" s="3" customFormat="1">
      <c r="A7" s="33" t="s">
        <v>42</v>
      </c>
      <c r="B7" s="33" t="s">
        <v>46</v>
      </c>
      <c r="C7" s="34">
        <v>9</v>
      </c>
      <c r="D7" s="34">
        <v>17</v>
      </c>
      <c r="E7" s="34">
        <v>0.6</v>
      </c>
      <c r="F7" s="34">
        <v>66</v>
      </c>
      <c r="G7" s="34">
        <v>53</v>
      </c>
      <c r="H7" s="34">
        <v>15</v>
      </c>
      <c r="I7" s="10">
        <f t="shared" si="0"/>
        <v>9</v>
      </c>
      <c r="J7" s="10">
        <f t="shared" si="1"/>
        <v>21.25</v>
      </c>
      <c r="K7" s="10">
        <f t="shared" si="2"/>
        <v>15</v>
      </c>
      <c r="L7" s="10">
        <f t="shared" si="3"/>
        <v>33</v>
      </c>
      <c r="M7" s="10">
        <f t="shared" si="4"/>
        <v>51.5</v>
      </c>
      <c r="N7" s="10">
        <f t="shared" si="5"/>
        <v>21.428571428571427</v>
      </c>
      <c r="O7" s="10">
        <f t="shared" si="6"/>
        <v>51.5</v>
      </c>
      <c r="P7" s="35" t="str">
        <f t="shared" si="11"/>
        <v>PM10</v>
      </c>
      <c r="Q7" s="35" t="str">
        <f t="shared" si="7"/>
        <v>二级，良</v>
      </c>
      <c r="R7" s="36">
        <f t="shared" si="8"/>
        <v>28.30188679245283</v>
      </c>
      <c r="S7" s="37"/>
      <c r="T7" s="37"/>
      <c r="U7" s="37" t="b">
        <f t="shared" si="9"/>
        <v>0</v>
      </c>
      <c r="V7" s="37"/>
      <c r="W7" s="37" t="str">
        <f>IF(V7="","",IF(#REF!&gt;=V7,1,0))</f>
        <v/>
      </c>
      <c r="X7" s="37" t="b">
        <f t="shared" si="10"/>
        <v>0</v>
      </c>
      <c r="Y7" s="36"/>
    </row>
    <row r="8" spans="1:25" s="3" customFormat="1">
      <c r="A8" s="33" t="s">
        <v>42</v>
      </c>
      <c r="B8" s="33" t="s">
        <v>47</v>
      </c>
      <c r="C8" s="34">
        <v>13</v>
      </c>
      <c r="D8" s="34">
        <v>23</v>
      </c>
      <c r="E8" s="34">
        <v>0.6</v>
      </c>
      <c r="F8" s="34">
        <v>58</v>
      </c>
      <c r="G8" s="34">
        <v>73</v>
      </c>
      <c r="H8" s="34">
        <v>22</v>
      </c>
      <c r="I8" s="10">
        <f t="shared" si="0"/>
        <v>13</v>
      </c>
      <c r="J8" s="10">
        <f t="shared" si="1"/>
        <v>28.75</v>
      </c>
      <c r="K8" s="10">
        <f t="shared" si="2"/>
        <v>15</v>
      </c>
      <c r="L8" s="10">
        <f t="shared" si="3"/>
        <v>29</v>
      </c>
      <c r="M8" s="10">
        <f t="shared" si="4"/>
        <v>61.5</v>
      </c>
      <c r="N8" s="10">
        <f t="shared" si="5"/>
        <v>31.428571428571427</v>
      </c>
      <c r="O8" s="10">
        <f t="shared" si="6"/>
        <v>61.5</v>
      </c>
      <c r="P8" s="35" t="str">
        <f t="shared" si="11"/>
        <v>PM10</v>
      </c>
      <c r="Q8" s="35" t="str">
        <f t="shared" si="7"/>
        <v>二级，良</v>
      </c>
      <c r="R8" s="36">
        <f t="shared" si="8"/>
        <v>30.136986301369863</v>
      </c>
      <c r="S8" s="37"/>
      <c r="T8" s="37"/>
      <c r="U8" s="37" t="b">
        <f t="shared" si="9"/>
        <v>0</v>
      </c>
      <c r="V8" s="37"/>
      <c r="W8" s="37" t="str">
        <f>IF(V8="","",IF(#REF!&gt;=V8,1,0))</f>
        <v/>
      </c>
      <c r="X8" s="37" t="b">
        <f t="shared" si="10"/>
        <v>0</v>
      </c>
      <c r="Y8" s="36"/>
    </row>
    <row r="9" spans="1:25" s="3" customFormat="1">
      <c r="A9" s="33" t="s">
        <v>42</v>
      </c>
      <c r="B9" s="33" t="s">
        <v>48</v>
      </c>
      <c r="C9" s="34">
        <v>12</v>
      </c>
      <c r="D9" s="34">
        <v>26</v>
      </c>
      <c r="E9" s="34">
        <v>0.7</v>
      </c>
      <c r="F9" s="34">
        <v>50</v>
      </c>
      <c r="G9" s="34">
        <v>80</v>
      </c>
      <c r="H9" s="34">
        <v>26</v>
      </c>
      <c r="I9" s="10">
        <f t="shared" si="0"/>
        <v>12</v>
      </c>
      <c r="J9" s="10">
        <f t="shared" si="1"/>
        <v>32.5</v>
      </c>
      <c r="K9" s="10">
        <f t="shared" si="2"/>
        <v>17.5</v>
      </c>
      <c r="L9" s="10">
        <f t="shared" si="3"/>
        <v>25</v>
      </c>
      <c r="M9" s="10">
        <f t="shared" si="4"/>
        <v>65</v>
      </c>
      <c r="N9" s="10">
        <f t="shared" si="5"/>
        <v>37.142857142857146</v>
      </c>
      <c r="O9" s="10">
        <f t="shared" si="6"/>
        <v>65</v>
      </c>
      <c r="P9" s="35" t="str">
        <f t="shared" si="11"/>
        <v>PM10</v>
      </c>
      <c r="Q9" s="35" t="str">
        <f t="shared" si="7"/>
        <v>二级，良</v>
      </c>
      <c r="R9" s="36">
        <f t="shared" si="8"/>
        <v>32.5</v>
      </c>
      <c r="S9" s="37"/>
      <c r="T9" s="37"/>
      <c r="U9" s="37" t="b">
        <f t="shared" si="9"/>
        <v>0</v>
      </c>
      <c r="V9" s="37"/>
      <c r="W9" s="37" t="str">
        <f>IF(V9="","",IF(#REF!&gt;=V9,1,0))</f>
        <v/>
      </c>
      <c r="X9" s="37" t="b">
        <f t="shared" si="10"/>
        <v>0</v>
      </c>
      <c r="Y9" s="36"/>
    </row>
    <row r="10" spans="1:25" s="3" customFormat="1">
      <c r="A10" s="33" t="s">
        <v>42</v>
      </c>
      <c r="B10" s="33" t="s">
        <v>49</v>
      </c>
      <c r="C10" s="34">
        <v>12</v>
      </c>
      <c r="D10" s="34">
        <v>24</v>
      </c>
      <c r="E10" s="34">
        <v>0.7</v>
      </c>
      <c r="F10" s="34">
        <v>50</v>
      </c>
      <c r="G10" s="34">
        <v>71</v>
      </c>
      <c r="H10" s="34">
        <v>23</v>
      </c>
      <c r="I10" s="10">
        <f t="shared" si="0"/>
        <v>12</v>
      </c>
      <c r="J10" s="10">
        <f t="shared" si="1"/>
        <v>30</v>
      </c>
      <c r="K10" s="10">
        <f t="shared" si="2"/>
        <v>17.5</v>
      </c>
      <c r="L10" s="10">
        <f t="shared" si="3"/>
        <v>25</v>
      </c>
      <c r="M10" s="10">
        <f t="shared" si="4"/>
        <v>60.5</v>
      </c>
      <c r="N10" s="10">
        <f t="shared" si="5"/>
        <v>32.857142857142854</v>
      </c>
      <c r="O10" s="10">
        <f t="shared" si="6"/>
        <v>60.5</v>
      </c>
      <c r="P10" s="35" t="str">
        <f t="shared" si="11"/>
        <v>PM10</v>
      </c>
      <c r="Q10" s="35" t="str">
        <f t="shared" si="7"/>
        <v>二级，良</v>
      </c>
      <c r="R10" s="36">
        <f t="shared" si="8"/>
        <v>32.394366197183103</v>
      </c>
      <c r="S10" s="36">
        <f>AVERAGE(R4:R9)*0.5</f>
        <v>14.404437187181093</v>
      </c>
      <c r="T10" s="36">
        <f>R10-S10</f>
        <v>17.989929010002008</v>
      </c>
      <c r="U10" s="37" t="b">
        <f t="shared" si="9"/>
        <v>0</v>
      </c>
      <c r="V10" s="36">
        <f t="shared" ref="V10:V73" si="12">AVERAGE(G4:G9)*2</f>
        <v>127.33333333333333</v>
      </c>
      <c r="W10" s="37">
        <f t="shared" ref="W10:W73" si="13">IF(V10="","",IF(G10&gt;=V10,1,0))</f>
        <v>0</v>
      </c>
      <c r="X10" s="37" t="b">
        <f t="shared" si="10"/>
        <v>0</v>
      </c>
      <c r="Y10" s="36">
        <f t="shared" ref="Y10:Y73" si="14">AVERAGE(G4:G9)*10%+AVERAGE(G4:G9)</f>
        <v>70.033333333333331</v>
      </c>
    </row>
    <row r="11" spans="1:25" s="3" customFormat="1">
      <c r="A11" s="33" t="s">
        <v>42</v>
      </c>
      <c r="B11" s="33" t="s">
        <v>50</v>
      </c>
      <c r="C11" s="34">
        <v>11</v>
      </c>
      <c r="D11" s="34">
        <v>23</v>
      </c>
      <c r="E11" s="34">
        <v>0.7</v>
      </c>
      <c r="F11" s="34">
        <v>50</v>
      </c>
      <c r="G11" s="34">
        <v>71</v>
      </c>
      <c r="H11" s="34">
        <v>22</v>
      </c>
      <c r="I11" s="10">
        <f t="shared" si="0"/>
        <v>11</v>
      </c>
      <c r="J11" s="10">
        <f t="shared" si="1"/>
        <v>28.75</v>
      </c>
      <c r="K11" s="10">
        <f t="shared" si="2"/>
        <v>17.5</v>
      </c>
      <c r="L11" s="10">
        <f t="shared" si="3"/>
        <v>25</v>
      </c>
      <c r="M11" s="10">
        <f t="shared" si="4"/>
        <v>60.5</v>
      </c>
      <c r="N11" s="10">
        <f t="shared" si="5"/>
        <v>31.428571428571427</v>
      </c>
      <c r="O11" s="10">
        <f t="shared" si="6"/>
        <v>60.5</v>
      </c>
      <c r="P11" s="35" t="str">
        <f t="shared" si="11"/>
        <v>PM10</v>
      </c>
      <c r="Q11" s="35" t="str">
        <f t="shared" si="7"/>
        <v>二级，良</v>
      </c>
      <c r="R11" s="36">
        <f t="shared" si="8"/>
        <v>30.985915492957744</v>
      </c>
      <c r="S11" s="36">
        <f t="shared" ref="S11:S74" si="15">AVERAGE(R5:R10)*0.5</f>
        <v>15.049173183065072</v>
      </c>
      <c r="T11" s="36">
        <f t="shared" ref="T11:T74" si="16">R11-S11</f>
        <v>15.936742309892672</v>
      </c>
      <c r="U11" s="37" t="b">
        <f t="shared" si="9"/>
        <v>0</v>
      </c>
      <c r="V11" s="36">
        <f t="shared" si="12"/>
        <v>126.66666666666667</v>
      </c>
      <c r="W11" s="37">
        <f t="shared" si="13"/>
        <v>0</v>
      </c>
      <c r="X11" s="37" t="b">
        <f t="shared" si="10"/>
        <v>0</v>
      </c>
      <c r="Y11" s="36">
        <f t="shared" si="14"/>
        <v>69.666666666666671</v>
      </c>
    </row>
    <row r="12" spans="1:25" s="3" customFormat="1">
      <c r="A12" s="33" t="s">
        <v>42</v>
      </c>
      <c r="B12" s="33" t="s">
        <v>51</v>
      </c>
      <c r="C12" s="34">
        <v>11</v>
      </c>
      <c r="D12" s="34">
        <v>40</v>
      </c>
      <c r="E12" s="34">
        <v>0.7</v>
      </c>
      <c r="F12" s="34">
        <v>35</v>
      </c>
      <c r="G12" s="34">
        <v>110</v>
      </c>
      <c r="H12" s="34">
        <v>25</v>
      </c>
      <c r="I12" s="10">
        <f t="shared" si="0"/>
        <v>11</v>
      </c>
      <c r="J12" s="10">
        <f t="shared" si="1"/>
        <v>50</v>
      </c>
      <c r="K12" s="10">
        <f t="shared" si="2"/>
        <v>17.5</v>
      </c>
      <c r="L12" s="10">
        <f t="shared" si="3"/>
        <v>17.5</v>
      </c>
      <c r="M12" s="10">
        <f t="shared" si="4"/>
        <v>80</v>
      </c>
      <c r="N12" s="10">
        <f t="shared" si="5"/>
        <v>35.714285714285715</v>
      </c>
      <c r="O12" s="10">
        <f t="shared" si="6"/>
        <v>80</v>
      </c>
      <c r="P12" s="35" t="str">
        <f t="shared" si="11"/>
        <v>PM10</v>
      </c>
      <c r="Q12" s="35" t="str">
        <f t="shared" si="7"/>
        <v>二级，良</v>
      </c>
      <c r="R12" s="36">
        <f t="shared" si="8"/>
        <v>22.727272727272727</v>
      </c>
      <c r="S12" s="36">
        <f t="shared" si="15"/>
        <v>15.696808997954411</v>
      </c>
      <c r="T12" s="36">
        <f t="shared" si="16"/>
        <v>7.0304637293183152</v>
      </c>
      <c r="U12" s="37" t="b">
        <f t="shared" si="9"/>
        <v>0</v>
      </c>
      <c r="V12" s="36">
        <f t="shared" si="12"/>
        <v>131.66666666666666</v>
      </c>
      <c r="W12" s="37">
        <f t="shared" si="13"/>
        <v>0</v>
      </c>
      <c r="X12" s="37" t="b">
        <f t="shared" si="10"/>
        <v>0</v>
      </c>
      <c r="Y12" s="36">
        <f t="shared" si="14"/>
        <v>72.416666666666657</v>
      </c>
    </row>
    <row r="13" spans="1:25" s="3" customFormat="1">
      <c r="A13" s="33" t="s">
        <v>42</v>
      </c>
      <c r="B13" s="33" t="s">
        <v>52</v>
      </c>
      <c r="C13" s="34">
        <v>20</v>
      </c>
      <c r="D13" s="34">
        <v>34</v>
      </c>
      <c r="E13" s="34">
        <v>0.7</v>
      </c>
      <c r="F13" s="34">
        <v>52</v>
      </c>
      <c r="G13" s="34">
        <v>92</v>
      </c>
      <c r="H13" s="34">
        <v>26</v>
      </c>
      <c r="I13" s="10">
        <f t="shared" si="0"/>
        <v>20</v>
      </c>
      <c r="J13" s="10">
        <f t="shared" si="1"/>
        <v>42.5</v>
      </c>
      <c r="K13" s="10">
        <f t="shared" si="2"/>
        <v>17.5</v>
      </c>
      <c r="L13" s="10">
        <f t="shared" si="3"/>
        <v>26</v>
      </c>
      <c r="M13" s="10">
        <f t="shared" si="4"/>
        <v>71</v>
      </c>
      <c r="N13" s="10">
        <f t="shared" si="5"/>
        <v>37.142857142857146</v>
      </c>
      <c r="O13" s="10">
        <f t="shared" si="6"/>
        <v>71</v>
      </c>
      <c r="P13" s="35" t="str">
        <f t="shared" si="11"/>
        <v>PM10</v>
      </c>
      <c r="Q13" s="35" t="str">
        <f t="shared" si="7"/>
        <v>二级，良</v>
      </c>
      <c r="R13" s="36">
        <f t="shared" si="8"/>
        <v>28.260869565217391</v>
      </c>
      <c r="S13" s="36">
        <f t="shared" si="15"/>
        <v>14.753868959269688</v>
      </c>
      <c r="T13" s="36">
        <f t="shared" si="16"/>
        <v>13.507000605947702</v>
      </c>
      <c r="U13" s="37" t="b">
        <f t="shared" si="9"/>
        <v>0</v>
      </c>
      <c r="V13" s="36">
        <f t="shared" si="12"/>
        <v>152.66666666666666</v>
      </c>
      <c r="W13" s="37">
        <f t="shared" si="13"/>
        <v>0</v>
      </c>
      <c r="X13" s="37" t="b">
        <f t="shared" si="10"/>
        <v>0</v>
      </c>
      <c r="Y13" s="36">
        <f t="shared" si="14"/>
        <v>83.966666666666669</v>
      </c>
    </row>
    <row r="14" spans="1:25">
      <c r="A14" s="33" t="s">
        <v>42</v>
      </c>
      <c r="B14" s="33" t="s">
        <v>53</v>
      </c>
      <c r="C14" s="34">
        <v>18</v>
      </c>
      <c r="D14" s="34">
        <v>24</v>
      </c>
      <c r="E14" s="34">
        <v>0.7</v>
      </c>
      <c r="F14" s="34">
        <v>70</v>
      </c>
      <c r="G14" s="34">
        <v>68</v>
      </c>
      <c r="H14" s="34">
        <v>19</v>
      </c>
      <c r="I14" s="10">
        <f t="shared" si="0"/>
        <v>18</v>
      </c>
      <c r="J14" s="10">
        <f t="shared" si="1"/>
        <v>30</v>
      </c>
      <c r="K14" s="10">
        <f t="shared" si="2"/>
        <v>17.5</v>
      </c>
      <c r="L14" s="10">
        <f t="shared" si="3"/>
        <v>35</v>
      </c>
      <c r="M14" s="10">
        <f t="shared" si="4"/>
        <v>59</v>
      </c>
      <c r="N14" s="10">
        <f t="shared" si="5"/>
        <v>27.142857142857142</v>
      </c>
      <c r="O14" s="10">
        <f t="shared" si="6"/>
        <v>59</v>
      </c>
      <c r="P14" s="35" t="str">
        <f t="shared" si="11"/>
        <v>PM10</v>
      </c>
      <c r="Q14" s="35" t="str">
        <f t="shared" si="7"/>
        <v>二级，良</v>
      </c>
      <c r="R14" s="36">
        <f t="shared" si="8"/>
        <v>27.941176470588236</v>
      </c>
      <c r="S14" s="36">
        <f t="shared" si="15"/>
        <v>14.75045085700007</v>
      </c>
      <c r="T14" s="36">
        <f t="shared" si="16"/>
        <v>13.190725613588166</v>
      </c>
      <c r="U14" s="37" t="b">
        <f t="shared" si="9"/>
        <v>0</v>
      </c>
      <c r="V14" s="36">
        <f t="shared" si="12"/>
        <v>165.66666666666666</v>
      </c>
      <c r="W14" s="37">
        <f t="shared" si="13"/>
        <v>0</v>
      </c>
      <c r="X14" s="37" t="b">
        <f t="shared" si="10"/>
        <v>0</v>
      </c>
      <c r="Y14" s="36">
        <f t="shared" si="14"/>
        <v>91.11666666666666</v>
      </c>
    </row>
    <row r="15" spans="1:25">
      <c r="A15" s="33" t="s">
        <v>42</v>
      </c>
      <c r="B15" s="33" t="s">
        <v>54</v>
      </c>
      <c r="C15" s="34">
        <v>14</v>
      </c>
      <c r="D15" s="34">
        <v>14</v>
      </c>
      <c r="E15" s="34">
        <v>0.6</v>
      </c>
      <c r="F15" s="34">
        <v>92</v>
      </c>
      <c r="G15" s="34">
        <v>56</v>
      </c>
      <c r="H15" s="34">
        <v>14</v>
      </c>
      <c r="I15" s="10">
        <f t="shared" si="0"/>
        <v>14</v>
      </c>
      <c r="J15" s="10">
        <f t="shared" si="1"/>
        <v>17.5</v>
      </c>
      <c r="K15" s="10">
        <f t="shared" si="2"/>
        <v>15</v>
      </c>
      <c r="L15" s="10">
        <f t="shared" si="3"/>
        <v>46</v>
      </c>
      <c r="M15" s="10">
        <f t="shared" si="4"/>
        <v>53</v>
      </c>
      <c r="N15" s="10">
        <f t="shared" si="5"/>
        <v>20</v>
      </c>
      <c r="O15" s="10">
        <f t="shared" si="6"/>
        <v>53</v>
      </c>
      <c r="P15" s="35" t="str">
        <f t="shared" si="11"/>
        <v>PM10</v>
      </c>
      <c r="Q15" s="35" t="str">
        <f t="shared" si="7"/>
        <v>二级，良</v>
      </c>
      <c r="R15" s="36">
        <f t="shared" si="8"/>
        <v>25</v>
      </c>
      <c r="S15" s="36">
        <f t="shared" si="15"/>
        <v>14.567466704434935</v>
      </c>
      <c r="T15" s="36">
        <f t="shared" si="16"/>
        <v>10.432533295565065</v>
      </c>
      <c r="U15" s="37" t="b">
        <f t="shared" si="9"/>
        <v>0</v>
      </c>
      <c r="V15" s="36">
        <f t="shared" si="12"/>
        <v>164</v>
      </c>
      <c r="W15" s="37">
        <f t="shared" si="13"/>
        <v>0</v>
      </c>
      <c r="X15" s="37" t="b">
        <f t="shared" si="10"/>
        <v>0</v>
      </c>
      <c r="Y15" s="36">
        <f t="shared" si="14"/>
        <v>90.2</v>
      </c>
    </row>
    <row r="16" spans="1:25">
      <c r="A16" s="33" t="s">
        <v>42</v>
      </c>
      <c r="B16" s="33" t="s">
        <v>55</v>
      </c>
      <c r="C16" s="34">
        <v>14</v>
      </c>
      <c r="D16" s="34">
        <v>10</v>
      </c>
      <c r="E16" s="34">
        <v>0.6</v>
      </c>
      <c r="F16" s="34">
        <v>101</v>
      </c>
      <c r="G16" s="34">
        <v>46</v>
      </c>
      <c r="H16" s="34">
        <v>13</v>
      </c>
      <c r="I16" s="10">
        <f t="shared" si="0"/>
        <v>14</v>
      </c>
      <c r="J16" s="10">
        <f t="shared" si="1"/>
        <v>12.5</v>
      </c>
      <c r="K16" s="10">
        <f t="shared" si="2"/>
        <v>15</v>
      </c>
      <c r="L16" s="10">
        <f t="shared" si="3"/>
        <v>50.833333333333336</v>
      </c>
      <c r="M16" s="10">
        <f t="shared" si="4"/>
        <v>46</v>
      </c>
      <c r="N16" s="10">
        <f t="shared" si="5"/>
        <v>18.571428571428573</v>
      </c>
      <c r="O16" s="10">
        <f t="shared" si="6"/>
        <v>50.833333333333336</v>
      </c>
      <c r="P16" s="35" t="str">
        <f t="shared" si="11"/>
        <v>O3</v>
      </c>
      <c r="Q16" s="35" t="str">
        <f t="shared" si="7"/>
        <v>二级，良</v>
      </c>
      <c r="R16" s="36">
        <f t="shared" si="8"/>
        <v>28.260869565217391</v>
      </c>
      <c r="S16" s="36">
        <f t="shared" si="15"/>
        <v>13.942466704434935</v>
      </c>
      <c r="T16" s="36">
        <f t="shared" si="16"/>
        <v>14.318402860782456</v>
      </c>
      <c r="U16" s="37" t="b">
        <f t="shared" si="9"/>
        <v>0</v>
      </c>
      <c r="V16" s="36">
        <f t="shared" si="12"/>
        <v>156</v>
      </c>
      <c r="W16" s="37">
        <f t="shared" si="13"/>
        <v>0</v>
      </c>
      <c r="X16" s="37" t="b">
        <f t="shared" si="10"/>
        <v>0</v>
      </c>
      <c r="Y16" s="36">
        <f t="shared" si="14"/>
        <v>85.8</v>
      </c>
    </row>
    <row r="17" spans="1:25">
      <c r="A17" s="33" t="s">
        <v>42</v>
      </c>
      <c r="B17" s="33" t="s">
        <v>56</v>
      </c>
      <c r="C17" s="34">
        <v>12</v>
      </c>
      <c r="D17" s="34">
        <v>9</v>
      </c>
      <c r="E17" s="34">
        <v>0.6</v>
      </c>
      <c r="F17" s="34">
        <v>104</v>
      </c>
      <c r="G17" s="34">
        <v>53</v>
      </c>
      <c r="H17" s="34">
        <v>13</v>
      </c>
      <c r="I17" s="10">
        <f t="shared" si="0"/>
        <v>12</v>
      </c>
      <c r="J17" s="10">
        <f t="shared" si="1"/>
        <v>11.25</v>
      </c>
      <c r="K17" s="10">
        <f t="shared" si="2"/>
        <v>15</v>
      </c>
      <c r="L17" s="10">
        <f t="shared" si="3"/>
        <v>53.333333333333336</v>
      </c>
      <c r="M17" s="10">
        <f t="shared" si="4"/>
        <v>51.5</v>
      </c>
      <c r="N17" s="10">
        <f t="shared" si="5"/>
        <v>18.571428571428573</v>
      </c>
      <c r="O17" s="10">
        <f t="shared" si="6"/>
        <v>53.333333333333336</v>
      </c>
      <c r="P17" s="35" t="str">
        <f t="shared" si="11"/>
        <v>O3</v>
      </c>
      <c r="Q17" s="35" t="str">
        <f t="shared" si="7"/>
        <v>二级，良</v>
      </c>
      <c r="R17" s="36">
        <f t="shared" si="8"/>
        <v>24.528301886792452</v>
      </c>
      <c r="S17" s="36">
        <f t="shared" si="15"/>
        <v>13.598008651771124</v>
      </c>
      <c r="T17" s="36">
        <f t="shared" si="16"/>
        <v>10.930293235021328</v>
      </c>
      <c r="U17" s="37" t="b">
        <f t="shared" si="9"/>
        <v>0</v>
      </c>
      <c r="V17" s="36">
        <f t="shared" si="12"/>
        <v>147.66666666666666</v>
      </c>
      <c r="W17" s="37">
        <f t="shared" si="13"/>
        <v>0</v>
      </c>
      <c r="X17" s="37" t="b">
        <f t="shared" si="10"/>
        <v>0</v>
      </c>
      <c r="Y17" s="36">
        <f t="shared" si="14"/>
        <v>81.216666666666669</v>
      </c>
    </row>
    <row r="18" spans="1:25">
      <c r="A18" s="33" t="s">
        <v>42</v>
      </c>
      <c r="B18" s="33" t="s">
        <v>57</v>
      </c>
      <c r="C18" s="34">
        <v>9</v>
      </c>
      <c r="D18" s="34">
        <v>6</v>
      </c>
      <c r="E18" s="34">
        <v>0.6</v>
      </c>
      <c r="F18" s="34">
        <v>109</v>
      </c>
      <c r="G18" s="34">
        <v>63</v>
      </c>
      <c r="H18" s="34">
        <v>12</v>
      </c>
      <c r="I18" s="10">
        <f t="shared" si="0"/>
        <v>9</v>
      </c>
      <c r="J18" s="10">
        <f t="shared" si="1"/>
        <v>7.5</v>
      </c>
      <c r="K18" s="10">
        <f t="shared" si="2"/>
        <v>15</v>
      </c>
      <c r="L18" s="10">
        <f t="shared" si="3"/>
        <v>57.5</v>
      </c>
      <c r="M18" s="10">
        <f t="shared" si="4"/>
        <v>56.5</v>
      </c>
      <c r="N18" s="10">
        <f t="shared" si="5"/>
        <v>17.142857142857142</v>
      </c>
      <c r="O18" s="10">
        <f t="shared" si="6"/>
        <v>57.5</v>
      </c>
      <c r="P18" s="35" t="str">
        <f t="shared" si="11"/>
        <v>O3</v>
      </c>
      <c r="Q18" s="35" t="str">
        <f t="shared" si="7"/>
        <v>二级，良</v>
      </c>
      <c r="R18" s="36">
        <f t="shared" si="8"/>
        <v>19.047619047619047</v>
      </c>
      <c r="S18" s="36">
        <f t="shared" si="15"/>
        <v>13.059874184590683</v>
      </c>
      <c r="T18" s="36">
        <f t="shared" si="16"/>
        <v>5.9877448630283645</v>
      </c>
      <c r="U18" s="37" t="b">
        <f t="shared" si="9"/>
        <v>0</v>
      </c>
      <c r="V18" s="36">
        <f t="shared" si="12"/>
        <v>141.66666666666666</v>
      </c>
      <c r="W18" s="37">
        <f t="shared" si="13"/>
        <v>0</v>
      </c>
      <c r="X18" s="37" t="b">
        <f t="shared" si="10"/>
        <v>0</v>
      </c>
      <c r="Y18" s="36">
        <f t="shared" si="14"/>
        <v>77.916666666666657</v>
      </c>
    </row>
    <row r="19" spans="1:25">
      <c r="A19" s="33" t="s">
        <v>42</v>
      </c>
      <c r="B19" s="33" t="s">
        <v>58</v>
      </c>
      <c r="C19" s="34">
        <v>8</v>
      </c>
      <c r="D19" s="34">
        <v>5</v>
      </c>
      <c r="E19" s="34">
        <v>0.5</v>
      </c>
      <c r="F19" s="34">
        <v>108</v>
      </c>
      <c r="G19" s="34">
        <v>97</v>
      </c>
      <c r="H19" s="34">
        <v>11</v>
      </c>
      <c r="I19" s="10">
        <f t="shared" si="0"/>
        <v>8</v>
      </c>
      <c r="J19" s="10">
        <f t="shared" si="1"/>
        <v>6.25</v>
      </c>
      <c r="K19" s="10">
        <f t="shared" si="2"/>
        <v>12.5</v>
      </c>
      <c r="L19" s="10">
        <f t="shared" si="3"/>
        <v>56.666666666666664</v>
      </c>
      <c r="M19" s="10">
        <f t="shared" si="4"/>
        <v>73.5</v>
      </c>
      <c r="N19" s="10">
        <f t="shared" si="5"/>
        <v>15.714285714285714</v>
      </c>
      <c r="O19" s="10">
        <f t="shared" si="6"/>
        <v>73.5</v>
      </c>
      <c r="P19" s="35" t="str">
        <f t="shared" si="11"/>
        <v>PM10</v>
      </c>
      <c r="Q19" s="35" t="str">
        <f t="shared" si="7"/>
        <v>二级，良</v>
      </c>
      <c r="R19" s="36">
        <f t="shared" si="8"/>
        <v>11.340206185567011</v>
      </c>
      <c r="S19" s="36">
        <f t="shared" si="15"/>
        <v>12.753236377952875</v>
      </c>
      <c r="T19" s="36">
        <f t="shared" si="16"/>
        <v>-1.4130301923858646</v>
      </c>
      <c r="U19" s="37" t="b">
        <f t="shared" si="9"/>
        <v>0</v>
      </c>
      <c r="V19" s="36">
        <f t="shared" si="12"/>
        <v>126</v>
      </c>
      <c r="W19" s="37">
        <f t="shared" si="13"/>
        <v>0</v>
      </c>
      <c r="X19" s="37" t="b">
        <f t="shared" si="10"/>
        <v>0</v>
      </c>
      <c r="Y19" s="36">
        <f t="shared" si="14"/>
        <v>69.3</v>
      </c>
    </row>
    <row r="20" spans="1:25">
      <c r="A20" s="33" t="s">
        <v>42</v>
      </c>
      <c r="B20" s="33" t="s">
        <v>59</v>
      </c>
      <c r="C20" s="34">
        <v>8</v>
      </c>
      <c r="D20" s="34">
        <v>5</v>
      </c>
      <c r="E20" s="34">
        <v>0.5</v>
      </c>
      <c r="F20" s="34">
        <v>106</v>
      </c>
      <c r="G20" s="34">
        <v>77</v>
      </c>
      <c r="H20" s="34">
        <v>10</v>
      </c>
      <c r="I20" s="10">
        <f t="shared" si="0"/>
        <v>8</v>
      </c>
      <c r="J20" s="10">
        <f t="shared" si="1"/>
        <v>6.25</v>
      </c>
      <c r="K20" s="10">
        <f t="shared" si="2"/>
        <v>12.5</v>
      </c>
      <c r="L20" s="10">
        <f t="shared" si="3"/>
        <v>55</v>
      </c>
      <c r="M20" s="10">
        <f t="shared" si="4"/>
        <v>63.5</v>
      </c>
      <c r="N20" s="10">
        <f t="shared" si="5"/>
        <v>14.285714285714286</v>
      </c>
      <c r="O20" s="10">
        <f t="shared" si="6"/>
        <v>63.5</v>
      </c>
      <c r="P20" s="35" t="str">
        <f t="shared" si="11"/>
        <v>PM10</v>
      </c>
      <c r="Q20" s="35" t="str">
        <f t="shared" si="7"/>
        <v>二级，良</v>
      </c>
      <c r="R20" s="36">
        <f t="shared" si="8"/>
        <v>12.987012987012985</v>
      </c>
      <c r="S20" s="36">
        <f t="shared" si="15"/>
        <v>11.343181096315343</v>
      </c>
      <c r="T20" s="36">
        <f t="shared" si="16"/>
        <v>1.6438318906976424</v>
      </c>
      <c r="U20" s="37" t="b">
        <f t="shared" si="9"/>
        <v>0</v>
      </c>
      <c r="V20" s="36">
        <f t="shared" si="12"/>
        <v>127.66666666666667</v>
      </c>
      <c r="W20" s="37">
        <f t="shared" si="13"/>
        <v>0</v>
      </c>
      <c r="X20" s="37" t="b">
        <f t="shared" si="10"/>
        <v>0</v>
      </c>
      <c r="Y20" s="36">
        <f t="shared" si="14"/>
        <v>70.216666666666669</v>
      </c>
    </row>
    <row r="21" spans="1:25">
      <c r="A21" s="33" t="s">
        <v>42</v>
      </c>
      <c r="B21" s="33" t="s">
        <v>60</v>
      </c>
      <c r="C21" s="34">
        <v>7</v>
      </c>
      <c r="D21" s="34">
        <v>5</v>
      </c>
      <c r="E21" s="34">
        <v>0.5</v>
      </c>
      <c r="F21" s="34">
        <v>105</v>
      </c>
      <c r="G21" s="34">
        <v>72</v>
      </c>
      <c r="H21" s="34">
        <v>10</v>
      </c>
      <c r="I21" s="10">
        <f t="shared" si="0"/>
        <v>7</v>
      </c>
      <c r="J21" s="10">
        <f t="shared" si="1"/>
        <v>6.25</v>
      </c>
      <c r="K21" s="10">
        <f t="shared" si="2"/>
        <v>12.5</v>
      </c>
      <c r="L21" s="10">
        <f t="shared" si="3"/>
        <v>54.166666666666664</v>
      </c>
      <c r="M21" s="10">
        <f t="shared" si="4"/>
        <v>61</v>
      </c>
      <c r="N21" s="10">
        <f t="shared" si="5"/>
        <v>14.285714285714286</v>
      </c>
      <c r="O21" s="10">
        <f t="shared" si="6"/>
        <v>61</v>
      </c>
      <c r="P21" s="35" t="str">
        <f t="shared" si="11"/>
        <v>PM10</v>
      </c>
      <c r="Q21" s="35" t="str">
        <f t="shared" si="7"/>
        <v>二级，良</v>
      </c>
      <c r="R21" s="36">
        <f t="shared" si="8"/>
        <v>13.888888888888889</v>
      </c>
      <c r="S21" s="36">
        <f t="shared" si="15"/>
        <v>10.097000806017407</v>
      </c>
      <c r="T21" s="36">
        <f t="shared" si="16"/>
        <v>3.7918880828714823</v>
      </c>
      <c r="U21" s="37" t="b">
        <f t="shared" si="9"/>
        <v>0</v>
      </c>
      <c r="V21" s="36">
        <f t="shared" si="12"/>
        <v>130.66666666666666</v>
      </c>
      <c r="W21" s="37">
        <f t="shared" si="13"/>
        <v>0</v>
      </c>
      <c r="X21" s="37" t="b">
        <f t="shared" si="10"/>
        <v>0</v>
      </c>
      <c r="Y21" s="36">
        <f t="shared" si="14"/>
        <v>71.86666666666666</v>
      </c>
    </row>
    <row r="22" spans="1:25">
      <c r="A22" s="33" t="s">
        <v>42</v>
      </c>
      <c r="B22" s="33" t="s">
        <v>61</v>
      </c>
      <c r="C22" s="34">
        <v>8</v>
      </c>
      <c r="D22" s="34">
        <v>5</v>
      </c>
      <c r="E22" s="34">
        <v>0.5</v>
      </c>
      <c r="F22" s="34">
        <v>106</v>
      </c>
      <c r="G22" s="34">
        <v>62</v>
      </c>
      <c r="H22" s="34">
        <v>9</v>
      </c>
      <c r="I22" s="10">
        <f t="shared" si="0"/>
        <v>8</v>
      </c>
      <c r="J22" s="10">
        <f t="shared" si="1"/>
        <v>6.25</v>
      </c>
      <c r="K22" s="10">
        <f t="shared" si="2"/>
        <v>12.5</v>
      </c>
      <c r="L22" s="10">
        <f t="shared" si="3"/>
        <v>55</v>
      </c>
      <c r="M22" s="10">
        <f t="shared" si="4"/>
        <v>56</v>
      </c>
      <c r="N22" s="10">
        <f t="shared" si="5"/>
        <v>12.857142857142858</v>
      </c>
      <c r="O22" s="10">
        <f t="shared" si="6"/>
        <v>56</v>
      </c>
      <c r="P22" s="35" t="str">
        <f t="shared" si="11"/>
        <v>PM10</v>
      </c>
      <c r="Q22" s="35" t="str">
        <f t="shared" si="7"/>
        <v>二级，良</v>
      </c>
      <c r="R22" s="36">
        <f t="shared" si="8"/>
        <v>14.516129032258066</v>
      </c>
      <c r="S22" s="36">
        <f t="shared" si="15"/>
        <v>9.1710748800914814</v>
      </c>
      <c r="T22" s="36">
        <f t="shared" si="16"/>
        <v>5.3450541521665844</v>
      </c>
      <c r="U22" s="37" t="b">
        <f t="shared" si="9"/>
        <v>0</v>
      </c>
      <c r="V22" s="36">
        <f t="shared" si="12"/>
        <v>136</v>
      </c>
      <c r="W22" s="37">
        <f t="shared" si="13"/>
        <v>0</v>
      </c>
      <c r="X22" s="37" t="b">
        <f t="shared" si="10"/>
        <v>0</v>
      </c>
      <c r="Y22" s="36">
        <f t="shared" si="14"/>
        <v>74.8</v>
      </c>
    </row>
    <row r="23" spans="1:25">
      <c r="A23" s="33" t="s">
        <v>42</v>
      </c>
      <c r="B23" s="33" t="s">
        <v>62</v>
      </c>
      <c r="C23" s="34">
        <v>8</v>
      </c>
      <c r="D23" s="34">
        <v>5</v>
      </c>
      <c r="E23" s="34">
        <v>0.5</v>
      </c>
      <c r="F23" s="34">
        <v>103</v>
      </c>
      <c r="G23" s="34">
        <v>59</v>
      </c>
      <c r="H23" s="34">
        <v>11</v>
      </c>
      <c r="I23" s="10">
        <f t="shared" si="0"/>
        <v>8</v>
      </c>
      <c r="J23" s="10">
        <f t="shared" si="1"/>
        <v>6.25</v>
      </c>
      <c r="K23" s="10">
        <f t="shared" si="2"/>
        <v>12.5</v>
      </c>
      <c r="L23" s="10">
        <f t="shared" si="3"/>
        <v>52.5</v>
      </c>
      <c r="M23" s="10">
        <f t="shared" si="4"/>
        <v>54.5</v>
      </c>
      <c r="N23" s="10">
        <f t="shared" si="5"/>
        <v>15.714285714285714</v>
      </c>
      <c r="O23" s="10">
        <f t="shared" si="6"/>
        <v>54.5</v>
      </c>
      <c r="P23" s="35" t="str">
        <f t="shared" si="11"/>
        <v>PM10</v>
      </c>
      <c r="Q23" s="35" t="str">
        <f t="shared" si="7"/>
        <v>二级，良</v>
      </c>
      <c r="R23" s="36">
        <f t="shared" si="8"/>
        <v>18.64406779661017</v>
      </c>
      <c r="S23" s="36">
        <f t="shared" si="15"/>
        <v>8.0256798356782042</v>
      </c>
      <c r="T23" s="36">
        <f t="shared" si="16"/>
        <v>10.618387960931965</v>
      </c>
      <c r="U23" s="37" t="b">
        <f t="shared" si="9"/>
        <v>0</v>
      </c>
      <c r="V23" s="36">
        <f t="shared" si="12"/>
        <v>141.33333333333334</v>
      </c>
      <c r="W23" s="37">
        <f t="shared" si="13"/>
        <v>0</v>
      </c>
      <c r="X23" s="37" t="b">
        <f t="shared" si="10"/>
        <v>0</v>
      </c>
      <c r="Y23" s="36">
        <f t="shared" si="14"/>
        <v>77.733333333333334</v>
      </c>
    </row>
    <row r="24" spans="1:25">
      <c r="A24" s="33" t="s">
        <v>42</v>
      </c>
      <c r="B24" s="33" t="s">
        <v>63</v>
      </c>
      <c r="C24" s="34">
        <v>9</v>
      </c>
      <c r="D24" s="34">
        <v>9</v>
      </c>
      <c r="E24" s="34">
        <v>0.5</v>
      </c>
      <c r="F24" s="34">
        <v>96</v>
      </c>
      <c r="G24" s="34">
        <v>56</v>
      </c>
      <c r="H24" s="34">
        <v>11</v>
      </c>
      <c r="I24" s="10">
        <f t="shared" si="0"/>
        <v>9</v>
      </c>
      <c r="J24" s="10">
        <f t="shared" si="1"/>
        <v>11.25</v>
      </c>
      <c r="K24" s="10">
        <f t="shared" si="2"/>
        <v>12.5</v>
      </c>
      <c r="L24" s="10">
        <f t="shared" si="3"/>
        <v>48</v>
      </c>
      <c r="M24" s="10">
        <f t="shared" si="4"/>
        <v>53</v>
      </c>
      <c r="N24" s="10">
        <f t="shared" si="5"/>
        <v>15.714285714285714</v>
      </c>
      <c r="O24" s="10">
        <f t="shared" si="6"/>
        <v>53</v>
      </c>
      <c r="P24" s="35" t="str">
        <f t="shared" si="11"/>
        <v>PM10</v>
      </c>
      <c r="Q24" s="35" t="str">
        <f t="shared" si="7"/>
        <v>二级，良</v>
      </c>
      <c r="R24" s="36">
        <f t="shared" si="8"/>
        <v>19.642857142857142</v>
      </c>
      <c r="S24" s="36">
        <f t="shared" si="15"/>
        <v>7.5353269948296804</v>
      </c>
      <c r="T24" s="36">
        <f t="shared" si="16"/>
        <v>12.107530148027461</v>
      </c>
      <c r="U24" s="37" t="b">
        <f t="shared" si="9"/>
        <v>0</v>
      </c>
      <c r="V24" s="36">
        <f t="shared" si="12"/>
        <v>143.33333333333334</v>
      </c>
      <c r="W24" s="37">
        <f t="shared" si="13"/>
        <v>0</v>
      </c>
      <c r="X24" s="37" t="b">
        <f t="shared" si="10"/>
        <v>0</v>
      </c>
      <c r="Y24" s="36">
        <f t="shared" si="14"/>
        <v>78.833333333333343</v>
      </c>
    </row>
    <row r="25" spans="1:25">
      <c r="A25" s="33" t="s">
        <v>42</v>
      </c>
      <c r="B25" s="33" t="s">
        <v>64</v>
      </c>
      <c r="C25" s="34">
        <v>11</v>
      </c>
      <c r="D25" s="34">
        <v>13</v>
      </c>
      <c r="E25" s="34">
        <v>0.5</v>
      </c>
      <c r="F25" s="34">
        <v>88</v>
      </c>
      <c r="G25" s="34">
        <v>42</v>
      </c>
      <c r="H25" s="34">
        <v>9</v>
      </c>
      <c r="I25" s="10">
        <f t="shared" si="0"/>
        <v>11</v>
      </c>
      <c r="J25" s="10">
        <f t="shared" si="1"/>
        <v>16.25</v>
      </c>
      <c r="K25" s="10">
        <f t="shared" si="2"/>
        <v>12.5</v>
      </c>
      <c r="L25" s="10">
        <f t="shared" si="3"/>
        <v>44</v>
      </c>
      <c r="M25" s="10">
        <f t="shared" si="4"/>
        <v>42</v>
      </c>
      <c r="N25" s="10">
        <f t="shared" si="5"/>
        <v>12.857142857142858</v>
      </c>
      <c r="O25" s="10">
        <f t="shared" si="6"/>
        <v>44</v>
      </c>
      <c r="P25" s="35" t="str">
        <f t="shared" si="11"/>
        <v/>
      </c>
      <c r="Q25" s="35" t="str">
        <f t="shared" si="7"/>
        <v>一级,优</v>
      </c>
      <c r="R25" s="36">
        <f t="shared" si="8"/>
        <v>21.428571428571427</v>
      </c>
      <c r="S25" s="36">
        <f t="shared" si="15"/>
        <v>7.5849301694328553</v>
      </c>
      <c r="T25" s="36">
        <f t="shared" si="16"/>
        <v>13.843641259138572</v>
      </c>
      <c r="U25" s="37" t="b">
        <f t="shared" si="9"/>
        <v>0</v>
      </c>
      <c r="V25" s="36">
        <f t="shared" si="12"/>
        <v>141</v>
      </c>
      <c r="W25" s="37">
        <f t="shared" si="13"/>
        <v>0</v>
      </c>
      <c r="X25" s="37" t="b">
        <f t="shared" si="10"/>
        <v>0</v>
      </c>
      <c r="Y25" s="36">
        <f t="shared" si="14"/>
        <v>77.55</v>
      </c>
    </row>
    <row r="26" spans="1:25">
      <c r="A26" s="33" t="s">
        <v>42</v>
      </c>
      <c r="B26" s="33" t="s">
        <v>65</v>
      </c>
      <c r="C26" s="34">
        <v>14</v>
      </c>
      <c r="D26" s="34">
        <v>23</v>
      </c>
      <c r="E26" s="34">
        <v>0.6</v>
      </c>
      <c r="F26" s="34">
        <v>73</v>
      </c>
      <c r="G26" s="34">
        <v>31</v>
      </c>
      <c r="H26" s="34">
        <v>9</v>
      </c>
      <c r="I26" s="10">
        <f t="shared" si="0"/>
        <v>14</v>
      </c>
      <c r="J26" s="10">
        <f t="shared" si="1"/>
        <v>28.75</v>
      </c>
      <c r="K26" s="10">
        <f t="shared" si="2"/>
        <v>15</v>
      </c>
      <c r="L26" s="10">
        <f t="shared" si="3"/>
        <v>36.5</v>
      </c>
      <c r="M26" s="10">
        <f t="shared" si="4"/>
        <v>31</v>
      </c>
      <c r="N26" s="10">
        <f t="shared" si="5"/>
        <v>12.857142857142858</v>
      </c>
      <c r="O26" s="10">
        <f t="shared" si="6"/>
        <v>36.5</v>
      </c>
      <c r="P26" s="35" t="str">
        <f t="shared" si="11"/>
        <v/>
      </c>
      <c r="Q26" s="35" t="str">
        <f t="shared" si="7"/>
        <v>一级,优</v>
      </c>
      <c r="R26" s="36">
        <f t="shared" si="8"/>
        <v>29.032258064516132</v>
      </c>
      <c r="S26" s="36">
        <f t="shared" si="15"/>
        <v>8.4256272730165573</v>
      </c>
      <c r="T26" s="36">
        <f t="shared" si="16"/>
        <v>20.606630791499576</v>
      </c>
      <c r="U26" s="37" t="b">
        <f t="shared" si="9"/>
        <v>0</v>
      </c>
      <c r="V26" s="36">
        <f t="shared" si="12"/>
        <v>122.66666666666667</v>
      </c>
      <c r="W26" s="37">
        <f t="shared" si="13"/>
        <v>0</v>
      </c>
      <c r="X26" s="37" t="b">
        <f t="shared" si="10"/>
        <v>0</v>
      </c>
      <c r="Y26" s="36">
        <f t="shared" si="14"/>
        <v>67.466666666666669</v>
      </c>
    </row>
    <row r="27" spans="1:25">
      <c r="A27" s="33" t="s">
        <v>42</v>
      </c>
      <c r="B27" s="33" t="s">
        <v>66</v>
      </c>
      <c r="C27" s="34">
        <v>11</v>
      </c>
      <c r="D27" s="34">
        <v>27</v>
      </c>
      <c r="E27" s="34">
        <v>0.6</v>
      </c>
      <c r="F27" s="34">
        <v>64</v>
      </c>
      <c r="G27" s="34">
        <v>42</v>
      </c>
      <c r="H27" s="34">
        <v>9</v>
      </c>
      <c r="I27" s="10">
        <f t="shared" si="0"/>
        <v>11</v>
      </c>
      <c r="J27" s="10">
        <f t="shared" si="1"/>
        <v>33.75</v>
      </c>
      <c r="K27" s="10">
        <f t="shared" si="2"/>
        <v>15</v>
      </c>
      <c r="L27" s="10">
        <f t="shared" si="3"/>
        <v>32</v>
      </c>
      <c r="M27" s="10">
        <f t="shared" si="4"/>
        <v>42</v>
      </c>
      <c r="N27" s="10">
        <f t="shared" si="5"/>
        <v>12.857142857142858</v>
      </c>
      <c r="O27" s="10">
        <f t="shared" si="6"/>
        <v>42</v>
      </c>
      <c r="P27" s="35" t="str">
        <f t="shared" si="11"/>
        <v/>
      </c>
      <c r="Q27" s="35" t="str">
        <f t="shared" si="7"/>
        <v>一级,优</v>
      </c>
      <c r="R27" s="36">
        <f t="shared" si="8"/>
        <v>21.428571428571427</v>
      </c>
      <c r="S27" s="36">
        <f t="shared" si="15"/>
        <v>9.7627310294751517</v>
      </c>
      <c r="T27" s="36">
        <f t="shared" si="16"/>
        <v>11.665840399096275</v>
      </c>
      <c r="U27" s="37" t="b">
        <f t="shared" si="9"/>
        <v>0</v>
      </c>
      <c r="V27" s="36">
        <f t="shared" si="12"/>
        <v>107.33333333333333</v>
      </c>
      <c r="W27" s="37">
        <f t="shared" si="13"/>
        <v>0</v>
      </c>
      <c r="X27" s="37" t="b">
        <f t="shared" si="10"/>
        <v>0</v>
      </c>
      <c r="Y27" s="36">
        <f t="shared" si="14"/>
        <v>59.033333333333331</v>
      </c>
    </row>
    <row r="28" spans="1:25">
      <c r="A28" s="33" t="s">
        <v>42</v>
      </c>
      <c r="B28" s="33" t="s">
        <v>67</v>
      </c>
      <c r="C28" s="34">
        <v>11</v>
      </c>
      <c r="D28" s="34">
        <v>37</v>
      </c>
      <c r="E28" s="34">
        <v>0.6</v>
      </c>
      <c r="F28" s="34">
        <v>44</v>
      </c>
      <c r="G28" s="34">
        <v>60</v>
      </c>
      <c r="H28" s="34">
        <v>17</v>
      </c>
      <c r="I28" s="10">
        <f t="shared" si="0"/>
        <v>11</v>
      </c>
      <c r="J28" s="10">
        <f t="shared" si="1"/>
        <v>46.25</v>
      </c>
      <c r="K28" s="10">
        <f t="shared" si="2"/>
        <v>15</v>
      </c>
      <c r="L28" s="10">
        <f t="shared" si="3"/>
        <v>22</v>
      </c>
      <c r="M28" s="10">
        <f t="shared" si="4"/>
        <v>55</v>
      </c>
      <c r="N28" s="10">
        <f t="shared" si="5"/>
        <v>24.285714285714285</v>
      </c>
      <c r="O28" s="10">
        <f t="shared" si="6"/>
        <v>55</v>
      </c>
      <c r="P28" s="35" t="str">
        <f t="shared" si="11"/>
        <v>PM10</v>
      </c>
      <c r="Q28" s="35" t="str">
        <f t="shared" si="7"/>
        <v>二级，良</v>
      </c>
      <c r="R28" s="36">
        <f t="shared" si="8"/>
        <v>28.333333333333332</v>
      </c>
      <c r="S28" s="36">
        <f t="shared" si="15"/>
        <v>10.39103790778203</v>
      </c>
      <c r="T28" s="36">
        <f t="shared" si="16"/>
        <v>17.942295425551301</v>
      </c>
      <c r="U28" s="37" t="b">
        <f t="shared" si="9"/>
        <v>0</v>
      </c>
      <c r="V28" s="36">
        <f t="shared" si="12"/>
        <v>97.333333333333329</v>
      </c>
      <c r="W28" s="37">
        <f t="shared" si="13"/>
        <v>0</v>
      </c>
      <c r="X28" s="37" t="b">
        <f t="shared" si="10"/>
        <v>0</v>
      </c>
      <c r="Y28" s="36">
        <f t="shared" si="14"/>
        <v>53.533333333333331</v>
      </c>
    </row>
    <row r="29" spans="1:25">
      <c r="A29" s="33" t="s">
        <v>42</v>
      </c>
      <c r="B29" s="33" t="s">
        <v>68</v>
      </c>
      <c r="C29" s="34">
        <v>10</v>
      </c>
      <c r="D29" s="34">
        <v>43</v>
      </c>
      <c r="E29" s="34">
        <v>0.7</v>
      </c>
      <c r="F29" s="34">
        <v>30</v>
      </c>
      <c r="G29" s="34">
        <v>78</v>
      </c>
      <c r="H29" s="34">
        <v>24</v>
      </c>
      <c r="I29" s="10">
        <f t="shared" si="0"/>
        <v>10</v>
      </c>
      <c r="J29" s="10">
        <f t="shared" si="1"/>
        <v>53.75</v>
      </c>
      <c r="K29" s="10">
        <f t="shared" si="2"/>
        <v>17.5</v>
      </c>
      <c r="L29" s="10">
        <f t="shared" si="3"/>
        <v>15</v>
      </c>
      <c r="M29" s="10">
        <f t="shared" si="4"/>
        <v>64</v>
      </c>
      <c r="N29" s="10">
        <f t="shared" si="5"/>
        <v>34.285714285714285</v>
      </c>
      <c r="O29" s="10">
        <f t="shared" si="6"/>
        <v>64</v>
      </c>
      <c r="P29" s="35" t="str">
        <f t="shared" si="11"/>
        <v>PM10</v>
      </c>
      <c r="Q29" s="35" t="str">
        <f t="shared" si="7"/>
        <v>二级，良</v>
      </c>
      <c r="R29" s="36">
        <f t="shared" si="8"/>
        <v>30.76923076923077</v>
      </c>
      <c r="S29" s="36">
        <f t="shared" si="15"/>
        <v>11.542471599538302</v>
      </c>
      <c r="T29" s="36">
        <f t="shared" si="16"/>
        <v>19.226759169692468</v>
      </c>
      <c r="U29" s="37" t="b">
        <f t="shared" si="9"/>
        <v>0</v>
      </c>
      <c r="V29" s="36">
        <f t="shared" si="12"/>
        <v>96.666666666666671</v>
      </c>
      <c r="W29" s="37">
        <f t="shared" si="13"/>
        <v>0</v>
      </c>
      <c r="X29" s="37" t="b">
        <f t="shared" si="10"/>
        <v>0</v>
      </c>
      <c r="Y29" s="36">
        <f t="shared" si="14"/>
        <v>53.166666666666671</v>
      </c>
    </row>
    <row r="30" spans="1:25">
      <c r="A30" s="33" t="s">
        <v>42</v>
      </c>
      <c r="B30" s="33" t="s">
        <v>69</v>
      </c>
      <c r="C30" s="34">
        <v>9</v>
      </c>
      <c r="D30" s="34">
        <v>45</v>
      </c>
      <c r="E30" s="34">
        <v>0.7</v>
      </c>
      <c r="F30" s="34">
        <v>19</v>
      </c>
      <c r="G30" s="34">
        <v>82</v>
      </c>
      <c r="H30" s="34">
        <v>27</v>
      </c>
      <c r="I30" s="10">
        <f t="shared" si="0"/>
        <v>9</v>
      </c>
      <c r="J30" s="10">
        <f t="shared" si="1"/>
        <v>56.25</v>
      </c>
      <c r="K30" s="10">
        <f t="shared" si="2"/>
        <v>17.5</v>
      </c>
      <c r="L30" s="10">
        <f t="shared" si="3"/>
        <v>9.5</v>
      </c>
      <c r="M30" s="10">
        <f t="shared" si="4"/>
        <v>66</v>
      </c>
      <c r="N30" s="10">
        <f t="shared" si="5"/>
        <v>38.571428571428569</v>
      </c>
      <c r="O30" s="10">
        <f t="shared" si="6"/>
        <v>66</v>
      </c>
      <c r="P30" s="35" t="str">
        <f t="shared" si="11"/>
        <v>PM10</v>
      </c>
      <c r="Q30" s="35" t="str">
        <f t="shared" si="7"/>
        <v>二级，良</v>
      </c>
      <c r="R30" s="36">
        <f t="shared" si="8"/>
        <v>32.926829268292686</v>
      </c>
      <c r="S30" s="36">
        <f t="shared" si="15"/>
        <v>12.552901847256685</v>
      </c>
      <c r="T30" s="36">
        <f t="shared" si="16"/>
        <v>20.373927421036001</v>
      </c>
      <c r="U30" s="37" t="b">
        <f t="shared" si="9"/>
        <v>0</v>
      </c>
      <c r="V30" s="36">
        <f t="shared" si="12"/>
        <v>103</v>
      </c>
      <c r="W30" s="37">
        <f t="shared" si="13"/>
        <v>0</v>
      </c>
      <c r="X30" s="37" t="b">
        <f t="shared" si="10"/>
        <v>0</v>
      </c>
      <c r="Y30" s="36">
        <f t="shared" si="14"/>
        <v>56.65</v>
      </c>
    </row>
    <row r="31" spans="1:25">
      <c r="A31" s="33" t="s">
        <v>42</v>
      </c>
      <c r="B31" s="33" t="s">
        <v>70</v>
      </c>
      <c r="C31" s="34">
        <v>8</v>
      </c>
      <c r="D31" s="34">
        <v>32</v>
      </c>
      <c r="E31" s="34">
        <v>0.7</v>
      </c>
      <c r="F31" s="34">
        <v>27</v>
      </c>
      <c r="G31" s="34">
        <v>75</v>
      </c>
      <c r="H31" s="34">
        <v>24</v>
      </c>
      <c r="I31" s="10">
        <f t="shared" si="0"/>
        <v>8</v>
      </c>
      <c r="J31" s="10">
        <f t="shared" si="1"/>
        <v>40</v>
      </c>
      <c r="K31" s="10">
        <f t="shared" si="2"/>
        <v>17.5</v>
      </c>
      <c r="L31" s="10">
        <f t="shared" si="3"/>
        <v>13.5</v>
      </c>
      <c r="M31" s="10">
        <f t="shared" si="4"/>
        <v>62.5</v>
      </c>
      <c r="N31" s="10">
        <f t="shared" si="5"/>
        <v>34.285714285714285</v>
      </c>
      <c r="O31" s="10">
        <f t="shared" si="6"/>
        <v>62.5</v>
      </c>
      <c r="P31" s="35" t="str">
        <f t="shared" si="11"/>
        <v>PM10</v>
      </c>
      <c r="Q31" s="35" t="str">
        <f t="shared" si="7"/>
        <v>二级，良</v>
      </c>
      <c r="R31" s="36">
        <f t="shared" si="8"/>
        <v>32</v>
      </c>
      <c r="S31" s="36">
        <f t="shared" si="15"/>
        <v>13.659899524376314</v>
      </c>
      <c r="T31" s="36">
        <f t="shared" si="16"/>
        <v>18.340100475623686</v>
      </c>
      <c r="U31" s="37" t="b">
        <f t="shared" si="9"/>
        <v>0</v>
      </c>
      <c r="V31" s="36">
        <f t="shared" si="12"/>
        <v>111.66666666666667</v>
      </c>
      <c r="W31" s="37">
        <f t="shared" si="13"/>
        <v>0</v>
      </c>
      <c r="X31" s="37" t="b">
        <f t="shared" si="10"/>
        <v>0</v>
      </c>
      <c r="Y31" s="36">
        <f t="shared" si="14"/>
        <v>61.416666666666671</v>
      </c>
    </row>
    <row r="32" spans="1:25">
      <c r="A32" s="33" t="s">
        <v>42</v>
      </c>
      <c r="B32" s="33" t="s">
        <v>71</v>
      </c>
      <c r="C32" s="34">
        <v>8</v>
      </c>
      <c r="D32" s="34">
        <v>23</v>
      </c>
      <c r="E32" s="34">
        <v>0.7</v>
      </c>
      <c r="F32" s="34">
        <v>42</v>
      </c>
      <c r="G32" s="34">
        <v>73</v>
      </c>
      <c r="H32" s="34">
        <v>28</v>
      </c>
      <c r="I32" s="10">
        <f t="shared" si="0"/>
        <v>8</v>
      </c>
      <c r="J32" s="10">
        <f t="shared" si="1"/>
        <v>28.75</v>
      </c>
      <c r="K32" s="10">
        <f t="shared" si="2"/>
        <v>17.5</v>
      </c>
      <c r="L32" s="10">
        <f t="shared" si="3"/>
        <v>21</v>
      </c>
      <c r="M32" s="10">
        <f t="shared" si="4"/>
        <v>61.5</v>
      </c>
      <c r="N32" s="10">
        <f t="shared" si="5"/>
        <v>40</v>
      </c>
      <c r="O32" s="10">
        <f t="shared" si="6"/>
        <v>61.5</v>
      </c>
      <c r="P32" s="35" t="str">
        <f t="shared" si="11"/>
        <v>PM10</v>
      </c>
      <c r="Q32" s="35" t="str">
        <f t="shared" si="7"/>
        <v>二级，良</v>
      </c>
      <c r="R32" s="36">
        <f t="shared" si="8"/>
        <v>38.356164383561641</v>
      </c>
      <c r="S32" s="36">
        <f t="shared" si="15"/>
        <v>14.540851905328696</v>
      </c>
      <c r="T32" s="36">
        <f t="shared" si="16"/>
        <v>23.815312478232947</v>
      </c>
      <c r="U32" s="37" t="b">
        <f t="shared" si="9"/>
        <v>0</v>
      </c>
      <c r="V32" s="36">
        <f t="shared" si="12"/>
        <v>122.66666666666667</v>
      </c>
      <c r="W32" s="37">
        <f t="shared" si="13"/>
        <v>0</v>
      </c>
      <c r="X32" s="37" t="b">
        <f t="shared" si="10"/>
        <v>0</v>
      </c>
      <c r="Y32" s="36">
        <f t="shared" si="14"/>
        <v>67.466666666666669</v>
      </c>
    </row>
    <row r="33" spans="1:25">
      <c r="A33" s="33" t="s">
        <v>42</v>
      </c>
      <c r="B33" s="33" t="s">
        <v>72</v>
      </c>
      <c r="C33" s="34">
        <v>8</v>
      </c>
      <c r="D33" s="34">
        <v>17</v>
      </c>
      <c r="E33" s="34">
        <v>0.6</v>
      </c>
      <c r="F33" s="34">
        <v>46</v>
      </c>
      <c r="G33" s="34">
        <v>63</v>
      </c>
      <c r="H33" s="34">
        <v>19</v>
      </c>
      <c r="I33" s="10">
        <f t="shared" si="0"/>
        <v>8</v>
      </c>
      <c r="J33" s="10">
        <f t="shared" si="1"/>
        <v>21.25</v>
      </c>
      <c r="K33" s="10">
        <f t="shared" si="2"/>
        <v>15</v>
      </c>
      <c r="L33" s="10">
        <f t="shared" si="3"/>
        <v>23</v>
      </c>
      <c r="M33" s="10">
        <f t="shared" si="4"/>
        <v>56.5</v>
      </c>
      <c r="N33" s="10">
        <f t="shared" si="5"/>
        <v>27.142857142857142</v>
      </c>
      <c r="O33" s="10">
        <f t="shared" si="6"/>
        <v>56.5</v>
      </c>
      <c r="P33" s="35" t="str">
        <f t="shared" si="11"/>
        <v>PM10</v>
      </c>
      <c r="Q33" s="35" t="str">
        <f t="shared" si="7"/>
        <v>二级，良</v>
      </c>
      <c r="R33" s="36">
        <f t="shared" si="8"/>
        <v>30.158730158730158</v>
      </c>
      <c r="S33" s="36">
        <f t="shared" si="15"/>
        <v>15.317844098582489</v>
      </c>
      <c r="T33" s="36">
        <f t="shared" si="16"/>
        <v>14.840886060147669</v>
      </c>
      <c r="U33" s="37" t="b">
        <f t="shared" si="9"/>
        <v>0</v>
      </c>
      <c r="V33" s="36">
        <f t="shared" si="12"/>
        <v>136.66666666666666</v>
      </c>
      <c r="W33" s="37">
        <f t="shared" si="13"/>
        <v>0</v>
      </c>
      <c r="X33" s="37" t="b">
        <f t="shared" si="10"/>
        <v>0</v>
      </c>
      <c r="Y33" s="36">
        <f t="shared" si="14"/>
        <v>75.166666666666657</v>
      </c>
    </row>
    <row r="34" spans="1:25">
      <c r="A34" s="33" t="s">
        <v>42</v>
      </c>
      <c r="B34" s="33" t="s">
        <v>73</v>
      </c>
      <c r="C34" s="34">
        <v>8</v>
      </c>
      <c r="D34" s="34">
        <v>12</v>
      </c>
      <c r="E34" s="34">
        <v>0.6</v>
      </c>
      <c r="F34" s="34">
        <v>57</v>
      </c>
      <c r="G34" s="34">
        <v>52</v>
      </c>
      <c r="H34" s="34">
        <v>18</v>
      </c>
      <c r="I34" s="10">
        <f t="shared" si="0"/>
        <v>8</v>
      </c>
      <c r="J34" s="10">
        <f t="shared" si="1"/>
        <v>15</v>
      </c>
      <c r="K34" s="10">
        <f t="shared" si="2"/>
        <v>15</v>
      </c>
      <c r="L34" s="10">
        <f t="shared" si="3"/>
        <v>28.5</v>
      </c>
      <c r="M34" s="10">
        <f t="shared" si="4"/>
        <v>51</v>
      </c>
      <c r="N34" s="10">
        <f t="shared" si="5"/>
        <v>25.714285714285715</v>
      </c>
      <c r="O34" s="10">
        <f t="shared" si="6"/>
        <v>51</v>
      </c>
      <c r="P34" s="35" t="str">
        <f t="shared" si="11"/>
        <v>PM10</v>
      </c>
      <c r="Q34" s="35" t="str">
        <f t="shared" si="7"/>
        <v>二级，良</v>
      </c>
      <c r="R34" s="36">
        <f t="shared" si="8"/>
        <v>34.615384615384613</v>
      </c>
      <c r="S34" s="36">
        <f t="shared" si="15"/>
        <v>16.045357326095715</v>
      </c>
      <c r="T34" s="36">
        <f t="shared" si="16"/>
        <v>18.570027289288898</v>
      </c>
      <c r="U34" s="37" t="b">
        <f t="shared" si="9"/>
        <v>0</v>
      </c>
      <c r="V34" s="36">
        <f t="shared" si="12"/>
        <v>143.66666666666666</v>
      </c>
      <c r="W34" s="37">
        <f t="shared" si="13"/>
        <v>0</v>
      </c>
      <c r="X34" s="37" t="b">
        <f t="shared" si="10"/>
        <v>0</v>
      </c>
      <c r="Y34" s="36">
        <f t="shared" si="14"/>
        <v>79.016666666666666</v>
      </c>
    </row>
    <row r="35" spans="1:25">
      <c r="A35" s="33" t="s">
        <v>42</v>
      </c>
      <c r="B35" s="33" t="s">
        <v>74</v>
      </c>
      <c r="C35" s="34">
        <v>8</v>
      </c>
      <c r="D35" s="34">
        <v>17</v>
      </c>
      <c r="E35" s="34">
        <v>0.6</v>
      </c>
      <c r="F35" s="34">
        <v>53</v>
      </c>
      <c r="G35" s="34">
        <v>55</v>
      </c>
      <c r="H35" s="34">
        <v>14</v>
      </c>
      <c r="I35" s="10">
        <f t="shared" si="0"/>
        <v>8</v>
      </c>
      <c r="J35" s="10">
        <f t="shared" si="1"/>
        <v>21.25</v>
      </c>
      <c r="K35" s="10">
        <f t="shared" si="2"/>
        <v>15</v>
      </c>
      <c r="L35" s="10">
        <f t="shared" si="3"/>
        <v>26.5</v>
      </c>
      <c r="M35" s="10">
        <f t="shared" si="4"/>
        <v>52.5</v>
      </c>
      <c r="N35" s="10">
        <f t="shared" si="5"/>
        <v>20</v>
      </c>
      <c r="O35" s="10">
        <f t="shared" si="6"/>
        <v>52.5</v>
      </c>
      <c r="P35" s="35" t="str">
        <f t="shared" si="11"/>
        <v>PM10</v>
      </c>
      <c r="Q35" s="35" t="str">
        <f t="shared" si="7"/>
        <v>二级，良</v>
      </c>
      <c r="R35" s="36">
        <f t="shared" si="8"/>
        <v>25.454545454545453</v>
      </c>
      <c r="S35" s="36">
        <f t="shared" si="15"/>
        <v>16.568861599599987</v>
      </c>
      <c r="T35" s="36">
        <f t="shared" si="16"/>
        <v>8.8856838549454658</v>
      </c>
      <c r="U35" s="37" t="b">
        <f t="shared" si="9"/>
        <v>0</v>
      </c>
      <c r="V35" s="36">
        <f t="shared" si="12"/>
        <v>141</v>
      </c>
      <c r="W35" s="37">
        <f t="shared" si="13"/>
        <v>0</v>
      </c>
      <c r="X35" s="37" t="b">
        <f t="shared" si="10"/>
        <v>0</v>
      </c>
      <c r="Y35" s="36">
        <f t="shared" si="14"/>
        <v>77.55</v>
      </c>
    </row>
    <row r="36" spans="1:25">
      <c r="A36" s="33" t="s">
        <v>42</v>
      </c>
      <c r="B36" s="33" t="s">
        <v>75</v>
      </c>
      <c r="C36" s="34">
        <v>9</v>
      </c>
      <c r="D36" s="34">
        <v>21</v>
      </c>
      <c r="E36" s="34">
        <v>0.6</v>
      </c>
      <c r="F36" s="34">
        <v>52</v>
      </c>
      <c r="G36" s="34">
        <v>62</v>
      </c>
      <c r="H36" s="34">
        <v>15</v>
      </c>
      <c r="I36" s="10">
        <f t="shared" si="0"/>
        <v>9</v>
      </c>
      <c r="J36" s="10">
        <f t="shared" si="1"/>
        <v>26.25</v>
      </c>
      <c r="K36" s="10">
        <f t="shared" si="2"/>
        <v>15</v>
      </c>
      <c r="L36" s="10">
        <f t="shared" si="3"/>
        <v>26</v>
      </c>
      <c r="M36" s="10">
        <f t="shared" si="4"/>
        <v>56</v>
      </c>
      <c r="N36" s="10">
        <f t="shared" si="5"/>
        <v>21.428571428571427</v>
      </c>
      <c r="O36" s="10">
        <f t="shared" si="6"/>
        <v>56</v>
      </c>
      <c r="P36" s="35" t="str">
        <f t="shared" si="11"/>
        <v>PM10</v>
      </c>
      <c r="Q36" s="35" t="str">
        <f t="shared" si="7"/>
        <v>二级，良</v>
      </c>
      <c r="R36" s="36">
        <f t="shared" si="8"/>
        <v>24.193548387096776</v>
      </c>
      <c r="S36" s="36">
        <f t="shared" si="15"/>
        <v>16.125971156709543</v>
      </c>
      <c r="T36" s="36">
        <f t="shared" si="16"/>
        <v>8.0675772303872328</v>
      </c>
      <c r="U36" s="37" t="b">
        <f t="shared" si="9"/>
        <v>0</v>
      </c>
      <c r="V36" s="36">
        <f t="shared" si="12"/>
        <v>133.33333333333334</v>
      </c>
      <c r="W36" s="37">
        <f t="shared" si="13"/>
        <v>0</v>
      </c>
      <c r="X36" s="37" t="b">
        <f t="shared" si="10"/>
        <v>0</v>
      </c>
      <c r="Y36" s="36">
        <f t="shared" si="14"/>
        <v>73.333333333333343</v>
      </c>
    </row>
    <row r="37" spans="1:25">
      <c r="A37" s="33" t="s">
        <v>42</v>
      </c>
      <c r="B37" s="33" t="s">
        <v>76</v>
      </c>
      <c r="C37" s="34">
        <v>11</v>
      </c>
      <c r="D37" s="34">
        <v>17</v>
      </c>
      <c r="E37" s="34">
        <v>0.7</v>
      </c>
      <c r="F37" s="34">
        <v>60</v>
      </c>
      <c r="G37" s="34">
        <v>89</v>
      </c>
      <c r="H37" s="34">
        <v>22</v>
      </c>
      <c r="I37" s="10">
        <f t="shared" si="0"/>
        <v>11</v>
      </c>
      <c r="J37" s="10">
        <f t="shared" si="1"/>
        <v>21.25</v>
      </c>
      <c r="K37" s="10">
        <f t="shared" si="2"/>
        <v>17.5</v>
      </c>
      <c r="L37" s="10">
        <f t="shared" si="3"/>
        <v>30</v>
      </c>
      <c r="M37" s="10">
        <f t="shared" si="4"/>
        <v>69.5</v>
      </c>
      <c r="N37" s="10">
        <f t="shared" si="5"/>
        <v>31.428571428571427</v>
      </c>
      <c r="O37" s="10">
        <f t="shared" si="6"/>
        <v>69.5</v>
      </c>
      <c r="P37" s="35" t="str">
        <f t="shared" si="11"/>
        <v>PM10</v>
      </c>
      <c r="Q37" s="35" t="str">
        <f t="shared" si="7"/>
        <v>二级，良</v>
      </c>
      <c r="R37" s="36">
        <f t="shared" si="8"/>
        <v>24.719101123595504</v>
      </c>
      <c r="S37" s="36">
        <f t="shared" si="15"/>
        <v>15.398197749943217</v>
      </c>
      <c r="T37" s="36">
        <f t="shared" si="16"/>
        <v>9.3209033736522873</v>
      </c>
      <c r="U37" s="37" t="b">
        <f t="shared" si="9"/>
        <v>0</v>
      </c>
      <c r="V37" s="36">
        <f t="shared" si="12"/>
        <v>126.66666666666667</v>
      </c>
      <c r="W37" s="37">
        <f t="shared" si="13"/>
        <v>0</v>
      </c>
      <c r="X37" s="37" t="b">
        <f t="shared" si="10"/>
        <v>0</v>
      </c>
      <c r="Y37" s="36">
        <f t="shared" si="14"/>
        <v>69.666666666666671</v>
      </c>
    </row>
    <row r="38" spans="1:25">
      <c r="A38" s="33" t="s">
        <v>42</v>
      </c>
      <c r="B38" s="33" t="s">
        <v>77</v>
      </c>
      <c r="C38" s="34">
        <v>11</v>
      </c>
      <c r="D38" s="34">
        <v>18</v>
      </c>
      <c r="E38" s="34">
        <v>0.7</v>
      </c>
      <c r="F38" s="34">
        <v>68</v>
      </c>
      <c r="G38" s="34">
        <v>91</v>
      </c>
      <c r="H38" s="34">
        <v>18</v>
      </c>
      <c r="I38" s="10">
        <f t="shared" si="0"/>
        <v>11</v>
      </c>
      <c r="J38" s="10">
        <f t="shared" si="1"/>
        <v>22.5</v>
      </c>
      <c r="K38" s="10">
        <f t="shared" si="2"/>
        <v>17.5</v>
      </c>
      <c r="L38" s="10">
        <f t="shared" si="3"/>
        <v>34</v>
      </c>
      <c r="M38" s="10">
        <f t="shared" si="4"/>
        <v>70.5</v>
      </c>
      <c r="N38" s="10">
        <f t="shared" si="5"/>
        <v>25.714285714285715</v>
      </c>
      <c r="O38" s="10">
        <f t="shared" si="6"/>
        <v>70.5</v>
      </c>
      <c r="P38" s="35" t="str">
        <f t="shared" si="11"/>
        <v>PM10</v>
      </c>
      <c r="Q38" s="35" t="str">
        <f t="shared" si="7"/>
        <v>二级，良</v>
      </c>
      <c r="R38" s="36">
        <f t="shared" si="8"/>
        <v>19.780219780219781</v>
      </c>
      <c r="S38" s="36">
        <f t="shared" si="15"/>
        <v>14.791456176909511</v>
      </c>
      <c r="T38" s="36">
        <f t="shared" si="16"/>
        <v>4.9887636033102698</v>
      </c>
      <c r="U38" s="37" t="b">
        <f t="shared" si="9"/>
        <v>0</v>
      </c>
      <c r="V38" s="36">
        <f t="shared" si="12"/>
        <v>131.33333333333334</v>
      </c>
      <c r="W38" s="37">
        <f t="shared" si="13"/>
        <v>0</v>
      </c>
      <c r="X38" s="37" t="b">
        <f t="shared" si="10"/>
        <v>0</v>
      </c>
      <c r="Y38" s="36">
        <f t="shared" si="14"/>
        <v>72.233333333333334</v>
      </c>
    </row>
    <row r="39" spans="1:25">
      <c r="A39" s="33" t="s">
        <v>42</v>
      </c>
      <c r="B39" s="33" t="s">
        <v>78</v>
      </c>
      <c r="C39" s="34">
        <v>9</v>
      </c>
      <c r="D39" s="34">
        <v>10</v>
      </c>
      <c r="E39" s="34">
        <v>0.6</v>
      </c>
      <c r="F39" s="34">
        <v>86</v>
      </c>
      <c r="G39" s="34">
        <v>65</v>
      </c>
      <c r="H39" s="34">
        <v>12</v>
      </c>
      <c r="I39" s="10">
        <f t="shared" si="0"/>
        <v>9</v>
      </c>
      <c r="J39" s="10">
        <f t="shared" si="1"/>
        <v>12.5</v>
      </c>
      <c r="K39" s="10">
        <f t="shared" si="2"/>
        <v>15</v>
      </c>
      <c r="L39" s="10">
        <f t="shared" si="3"/>
        <v>43</v>
      </c>
      <c r="M39" s="10">
        <f t="shared" si="4"/>
        <v>57.5</v>
      </c>
      <c r="N39" s="10">
        <f t="shared" si="5"/>
        <v>17.142857142857142</v>
      </c>
      <c r="O39" s="10">
        <f t="shared" si="6"/>
        <v>57.5</v>
      </c>
      <c r="P39" s="35" t="str">
        <f t="shared" si="11"/>
        <v>PM10</v>
      </c>
      <c r="Q39" s="35" t="str">
        <f t="shared" si="7"/>
        <v>二级，良</v>
      </c>
      <c r="R39" s="36">
        <f t="shared" si="8"/>
        <v>18.461538461538463</v>
      </c>
      <c r="S39" s="36">
        <f t="shared" si="15"/>
        <v>13.243460793297691</v>
      </c>
      <c r="T39" s="36">
        <f t="shared" si="16"/>
        <v>5.2180776682407721</v>
      </c>
      <c r="U39" s="37" t="b">
        <f t="shared" si="9"/>
        <v>0</v>
      </c>
      <c r="V39" s="36">
        <f t="shared" si="12"/>
        <v>137.33333333333334</v>
      </c>
      <c r="W39" s="37">
        <f t="shared" si="13"/>
        <v>0</v>
      </c>
      <c r="X39" s="37" t="b">
        <f t="shared" si="10"/>
        <v>0</v>
      </c>
      <c r="Y39" s="36">
        <f t="shared" si="14"/>
        <v>75.533333333333331</v>
      </c>
    </row>
    <row r="40" spans="1:25">
      <c r="A40" s="33" t="s">
        <v>42</v>
      </c>
      <c r="B40" s="33" t="s">
        <v>79</v>
      </c>
      <c r="C40" s="34">
        <v>9</v>
      </c>
      <c r="D40" s="34">
        <v>9</v>
      </c>
      <c r="E40" s="34">
        <v>0.6</v>
      </c>
      <c r="F40" s="34">
        <v>90</v>
      </c>
      <c r="G40" s="34">
        <v>50</v>
      </c>
      <c r="H40" s="34">
        <v>11</v>
      </c>
      <c r="I40" s="10">
        <f t="shared" si="0"/>
        <v>9</v>
      </c>
      <c r="J40" s="10">
        <f t="shared" si="1"/>
        <v>11.25</v>
      </c>
      <c r="K40" s="10">
        <f t="shared" si="2"/>
        <v>15</v>
      </c>
      <c r="L40" s="10">
        <f t="shared" si="3"/>
        <v>45</v>
      </c>
      <c r="M40" s="10">
        <f t="shared" si="4"/>
        <v>50</v>
      </c>
      <c r="N40" s="10">
        <f t="shared" si="5"/>
        <v>15.714285714285714</v>
      </c>
      <c r="O40" s="10">
        <f t="shared" si="6"/>
        <v>50</v>
      </c>
      <c r="P40" s="35" t="str">
        <f t="shared" si="11"/>
        <v/>
      </c>
      <c r="Q40" s="35" t="str">
        <f t="shared" si="7"/>
        <v>一级,优</v>
      </c>
      <c r="R40" s="36">
        <f t="shared" si="8"/>
        <v>22</v>
      </c>
      <c r="S40" s="36">
        <f t="shared" si="15"/>
        <v>12.268694818531715</v>
      </c>
      <c r="T40" s="36">
        <f t="shared" si="16"/>
        <v>9.7313051814682847</v>
      </c>
      <c r="U40" s="37" t="b">
        <f t="shared" si="9"/>
        <v>0</v>
      </c>
      <c r="V40" s="36">
        <f t="shared" si="12"/>
        <v>138</v>
      </c>
      <c r="W40" s="37">
        <f t="shared" si="13"/>
        <v>0</v>
      </c>
      <c r="X40" s="37" t="b">
        <f t="shared" si="10"/>
        <v>0</v>
      </c>
      <c r="Y40" s="36">
        <f t="shared" si="14"/>
        <v>75.900000000000006</v>
      </c>
    </row>
    <row r="41" spans="1:25">
      <c r="A41" s="33" t="s">
        <v>42</v>
      </c>
      <c r="B41" s="33" t="s">
        <v>80</v>
      </c>
      <c r="C41" s="34">
        <v>8</v>
      </c>
      <c r="D41" s="34">
        <v>6</v>
      </c>
      <c r="E41" s="34">
        <v>0.6</v>
      </c>
      <c r="F41" s="34">
        <v>98</v>
      </c>
      <c r="G41" s="34">
        <v>42</v>
      </c>
      <c r="H41" s="34">
        <v>10</v>
      </c>
      <c r="I41" s="10">
        <f t="shared" si="0"/>
        <v>8</v>
      </c>
      <c r="J41" s="10">
        <f t="shared" si="1"/>
        <v>7.5</v>
      </c>
      <c r="K41" s="10">
        <f t="shared" si="2"/>
        <v>15</v>
      </c>
      <c r="L41" s="10">
        <f t="shared" si="3"/>
        <v>49</v>
      </c>
      <c r="M41" s="10">
        <f t="shared" si="4"/>
        <v>42</v>
      </c>
      <c r="N41" s="10">
        <f t="shared" si="5"/>
        <v>14.285714285714286</v>
      </c>
      <c r="O41" s="10">
        <f t="shared" si="6"/>
        <v>49</v>
      </c>
      <c r="P41" s="35" t="str">
        <f t="shared" si="11"/>
        <v/>
      </c>
      <c r="Q41" s="35" t="str">
        <f t="shared" si="7"/>
        <v>一级,优</v>
      </c>
      <c r="R41" s="36">
        <f t="shared" si="8"/>
        <v>23.809523809523807</v>
      </c>
      <c r="S41" s="36">
        <f t="shared" si="15"/>
        <v>11.217412767249664</v>
      </c>
      <c r="T41" s="36">
        <f t="shared" si="16"/>
        <v>12.592111042274142</v>
      </c>
      <c r="U41" s="37" t="b">
        <f t="shared" si="9"/>
        <v>0</v>
      </c>
      <c r="V41" s="36">
        <f t="shared" si="12"/>
        <v>137.33333333333334</v>
      </c>
      <c r="W41" s="37">
        <f t="shared" si="13"/>
        <v>0</v>
      </c>
      <c r="X41" s="37" t="b">
        <f t="shared" si="10"/>
        <v>0</v>
      </c>
      <c r="Y41" s="36">
        <f t="shared" si="14"/>
        <v>75.533333333333331</v>
      </c>
    </row>
    <row r="42" spans="1:25">
      <c r="A42" s="33" t="s">
        <v>42</v>
      </c>
      <c r="B42" s="33" t="s">
        <v>81</v>
      </c>
      <c r="C42" s="34">
        <v>8</v>
      </c>
      <c r="D42" s="34">
        <v>6</v>
      </c>
      <c r="E42" s="34">
        <v>0.6</v>
      </c>
      <c r="F42" s="34">
        <v>104</v>
      </c>
      <c r="G42" s="34">
        <v>45</v>
      </c>
      <c r="H42" s="34">
        <v>10</v>
      </c>
      <c r="I42" s="10">
        <f t="shared" si="0"/>
        <v>8</v>
      </c>
      <c r="J42" s="10">
        <f t="shared" si="1"/>
        <v>7.5</v>
      </c>
      <c r="K42" s="10">
        <f t="shared" si="2"/>
        <v>15</v>
      </c>
      <c r="L42" s="10">
        <f t="shared" si="3"/>
        <v>53.333333333333336</v>
      </c>
      <c r="M42" s="10">
        <f t="shared" si="4"/>
        <v>45</v>
      </c>
      <c r="N42" s="10">
        <f t="shared" si="5"/>
        <v>14.285714285714286</v>
      </c>
      <c r="O42" s="10">
        <f t="shared" si="6"/>
        <v>53.333333333333336</v>
      </c>
      <c r="P42" s="35" t="str">
        <f t="shared" si="11"/>
        <v>O3</v>
      </c>
      <c r="Q42" s="35" t="str">
        <f t="shared" si="7"/>
        <v>二级，良</v>
      </c>
      <c r="R42" s="36">
        <f t="shared" si="8"/>
        <v>22.222222222222221</v>
      </c>
      <c r="S42" s="36">
        <f t="shared" si="15"/>
        <v>11.080327630164527</v>
      </c>
      <c r="T42" s="36">
        <f t="shared" si="16"/>
        <v>11.141894592057694</v>
      </c>
      <c r="U42" s="37" t="b">
        <f t="shared" si="9"/>
        <v>0</v>
      </c>
      <c r="V42" s="36">
        <f t="shared" si="12"/>
        <v>133</v>
      </c>
      <c r="W42" s="37">
        <f t="shared" si="13"/>
        <v>0</v>
      </c>
      <c r="X42" s="37" t="b">
        <f t="shared" si="10"/>
        <v>0</v>
      </c>
      <c r="Y42" s="36">
        <f t="shared" si="14"/>
        <v>73.150000000000006</v>
      </c>
    </row>
    <row r="43" spans="1:25">
      <c r="A43" s="33" t="s">
        <v>42</v>
      </c>
      <c r="B43" s="33" t="s">
        <v>82</v>
      </c>
      <c r="C43" s="34">
        <v>8</v>
      </c>
      <c r="D43" s="34">
        <v>5</v>
      </c>
      <c r="E43" s="34">
        <v>0.6</v>
      </c>
      <c r="F43" s="34">
        <v>106</v>
      </c>
      <c r="G43" s="34">
        <v>44</v>
      </c>
      <c r="H43" s="34">
        <v>11</v>
      </c>
      <c r="I43" s="10">
        <f t="shared" si="0"/>
        <v>8</v>
      </c>
      <c r="J43" s="10">
        <f t="shared" si="1"/>
        <v>6.25</v>
      </c>
      <c r="K43" s="10">
        <f t="shared" si="2"/>
        <v>15</v>
      </c>
      <c r="L43" s="10">
        <f t="shared" si="3"/>
        <v>55</v>
      </c>
      <c r="M43" s="10">
        <f t="shared" si="4"/>
        <v>44</v>
      </c>
      <c r="N43" s="10">
        <f t="shared" si="5"/>
        <v>15.714285714285714</v>
      </c>
      <c r="O43" s="10">
        <f t="shared" si="6"/>
        <v>55</v>
      </c>
      <c r="P43" s="35" t="str">
        <f t="shared" si="11"/>
        <v>O3</v>
      </c>
      <c r="Q43" s="35" t="str">
        <f t="shared" si="7"/>
        <v>二级，良</v>
      </c>
      <c r="R43" s="36">
        <f t="shared" si="8"/>
        <v>25</v>
      </c>
      <c r="S43" s="36">
        <f t="shared" si="15"/>
        <v>10.916050449758316</v>
      </c>
      <c r="T43" s="36">
        <f t="shared" si="16"/>
        <v>14.083949550241684</v>
      </c>
      <c r="U43" s="37" t="b">
        <f t="shared" si="9"/>
        <v>0</v>
      </c>
      <c r="V43" s="36">
        <f t="shared" si="12"/>
        <v>127.33333333333333</v>
      </c>
      <c r="W43" s="37">
        <f t="shared" si="13"/>
        <v>0</v>
      </c>
      <c r="X43" s="37" t="b">
        <f t="shared" si="10"/>
        <v>0</v>
      </c>
      <c r="Y43" s="36">
        <f t="shared" si="14"/>
        <v>70.033333333333331</v>
      </c>
    </row>
    <row r="44" spans="1:25">
      <c r="A44" s="33" t="s">
        <v>42</v>
      </c>
      <c r="B44" s="33" t="s">
        <v>83</v>
      </c>
      <c r="C44" s="34">
        <v>8</v>
      </c>
      <c r="D44" s="34">
        <v>6</v>
      </c>
      <c r="E44" s="34">
        <v>0.6</v>
      </c>
      <c r="F44" s="34">
        <v>108</v>
      </c>
      <c r="G44" s="34">
        <v>50</v>
      </c>
      <c r="H44" s="34">
        <v>11</v>
      </c>
      <c r="I44" s="10">
        <f t="shared" si="0"/>
        <v>8</v>
      </c>
      <c r="J44" s="10">
        <f t="shared" si="1"/>
        <v>7.5</v>
      </c>
      <c r="K44" s="10">
        <f t="shared" si="2"/>
        <v>15</v>
      </c>
      <c r="L44" s="10">
        <f t="shared" si="3"/>
        <v>56.666666666666664</v>
      </c>
      <c r="M44" s="10">
        <f t="shared" si="4"/>
        <v>50</v>
      </c>
      <c r="N44" s="10">
        <f t="shared" si="5"/>
        <v>15.714285714285714</v>
      </c>
      <c r="O44" s="10">
        <f t="shared" si="6"/>
        <v>56.666666666666664</v>
      </c>
      <c r="P44" s="35" t="str">
        <f t="shared" si="11"/>
        <v>O3</v>
      </c>
      <c r="Q44" s="35" t="str">
        <f t="shared" si="7"/>
        <v>二级，良</v>
      </c>
      <c r="R44" s="36">
        <f t="shared" si="8"/>
        <v>22</v>
      </c>
      <c r="S44" s="36">
        <f t="shared" si="15"/>
        <v>10.939458689458689</v>
      </c>
      <c r="T44" s="36">
        <f t="shared" si="16"/>
        <v>11.060541310541311</v>
      </c>
      <c r="U44" s="37" t="b">
        <f t="shared" si="9"/>
        <v>0</v>
      </c>
      <c r="V44" s="36">
        <f t="shared" si="12"/>
        <v>112.33333333333333</v>
      </c>
      <c r="W44" s="37">
        <f t="shared" si="13"/>
        <v>0</v>
      </c>
      <c r="X44" s="37" t="b">
        <f t="shared" si="10"/>
        <v>0</v>
      </c>
      <c r="Y44" s="36">
        <f t="shared" si="14"/>
        <v>61.783333333333331</v>
      </c>
    </row>
    <row r="45" spans="1:25">
      <c r="A45" s="33" t="s">
        <v>42</v>
      </c>
      <c r="B45" s="33" t="s">
        <v>84</v>
      </c>
      <c r="C45" s="34">
        <v>8</v>
      </c>
      <c r="D45" s="34">
        <v>6</v>
      </c>
      <c r="E45" s="34">
        <v>0.6</v>
      </c>
      <c r="F45" s="34">
        <v>111</v>
      </c>
      <c r="G45" s="34">
        <v>53</v>
      </c>
      <c r="H45" s="34">
        <v>11</v>
      </c>
      <c r="I45" s="10">
        <f t="shared" si="0"/>
        <v>8</v>
      </c>
      <c r="J45" s="10">
        <f t="shared" si="1"/>
        <v>7.5</v>
      </c>
      <c r="K45" s="10">
        <f t="shared" si="2"/>
        <v>15</v>
      </c>
      <c r="L45" s="10">
        <f t="shared" si="3"/>
        <v>59.166666666666664</v>
      </c>
      <c r="M45" s="10">
        <f t="shared" si="4"/>
        <v>51.5</v>
      </c>
      <c r="N45" s="10">
        <f t="shared" si="5"/>
        <v>15.714285714285714</v>
      </c>
      <c r="O45" s="10">
        <f t="shared" si="6"/>
        <v>59.166666666666664</v>
      </c>
      <c r="P45" s="35" t="str">
        <f t="shared" si="11"/>
        <v>O3</v>
      </c>
      <c r="Q45" s="35" t="str">
        <f t="shared" si="7"/>
        <v>二级，良</v>
      </c>
      <c r="R45" s="36">
        <f t="shared" si="8"/>
        <v>20.754716981132077</v>
      </c>
      <c r="S45" s="36">
        <f t="shared" si="15"/>
        <v>11.124440374440375</v>
      </c>
      <c r="T45" s="36">
        <f t="shared" si="16"/>
        <v>9.6302766066917016</v>
      </c>
      <c r="U45" s="37" t="b">
        <f t="shared" si="9"/>
        <v>0</v>
      </c>
      <c r="V45" s="36">
        <f t="shared" si="12"/>
        <v>98.666666666666671</v>
      </c>
      <c r="W45" s="37">
        <f t="shared" si="13"/>
        <v>0</v>
      </c>
      <c r="X45" s="37" t="b">
        <f t="shared" si="10"/>
        <v>0</v>
      </c>
      <c r="Y45" s="36">
        <f t="shared" si="14"/>
        <v>54.266666666666666</v>
      </c>
    </row>
    <row r="46" spans="1:25">
      <c r="A46" s="33" t="s">
        <v>42</v>
      </c>
      <c r="B46" s="33" t="s">
        <v>85</v>
      </c>
      <c r="C46" s="34">
        <v>8</v>
      </c>
      <c r="D46" s="34">
        <v>7</v>
      </c>
      <c r="E46" s="34">
        <v>0.6</v>
      </c>
      <c r="F46" s="34">
        <v>108</v>
      </c>
      <c r="G46" s="34">
        <v>49</v>
      </c>
      <c r="H46" s="34">
        <v>11</v>
      </c>
      <c r="I46" s="10">
        <f t="shared" si="0"/>
        <v>8</v>
      </c>
      <c r="J46" s="10">
        <f t="shared" si="1"/>
        <v>8.75</v>
      </c>
      <c r="K46" s="10">
        <f t="shared" si="2"/>
        <v>15</v>
      </c>
      <c r="L46" s="10">
        <f t="shared" si="3"/>
        <v>56.666666666666664</v>
      </c>
      <c r="M46" s="10">
        <f t="shared" si="4"/>
        <v>49</v>
      </c>
      <c r="N46" s="10">
        <f t="shared" si="5"/>
        <v>15.714285714285714</v>
      </c>
      <c r="O46" s="10">
        <f t="shared" si="6"/>
        <v>56.666666666666664</v>
      </c>
      <c r="P46" s="35" t="str">
        <f t="shared" si="11"/>
        <v>O3</v>
      </c>
      <c r="Q46" s="35" t="str">
        <f t="shared" si="7"/>
        <v>二级，良</v>
      </c>
      <c r="R46" s="36">
        <f t="shared" si="8"/>
        <v>22.448979591836736</v>
      </c>
      <c r="S46" s="36">
        <f t="shared" si="15"/>
        <v>11.315538584406509</v>
      </c>
      <c r="T46" s="36">
        <f t="shared" si="16"/>
        <v>11.133441007430227</v>
      </c>
      <c r="U46" s="37" t="b">
        <f t="shared" si="9"/>
        <v>0</v>
      </c>
      <c r="V46" s="36">
        <f t="shared" si="12"/>
        <v>94.666666666666671</v>
      </c>
      <c r="W46" s="37">
        <f t="shared" si="13"/>
        <v>0</v>
      </c>
      <c r="X46" s="37" t="b">
        <f t="shared" si="10"/>
        <v>0</v>
      </c>
      <c r="Y46" s="36">
        <f t="shared" si="14"/>
        <v>52.06666666666667</v>
      </c>
    </row>
    <row r="47" spans="1:25">
      <c r="A47" s="33" t="s">
        <v>42</v>
      </c>
      <c r="B47" s="33" t="s">
        <v>86</v>
      </c>
      <c r="C47" s="34">
        <v>8</v>
      </c>
      <c r="D47" s="34">
        <v>9</v>
      </c>
      <c r="E47" s="34">
        <v>0.6</v>
      </c>
      <c r="F47" s="34">
        <v>104</v>
      </c>
      <c r="G47" s="34">
        <v>48</v>
      </c>
      <c r="H47" s="34">
        <v>10</v>
      </c>
      <c r="I47" s="10">
        <f t="shared" si="0"/>
        <v>8</v>
      </c>
      <c r="J47" s="10">
        <f t="shared" si="1"/>
        <v>11.25</v>
      </c>
      <c r="K47" s="10">
        <f t="shared" si="2"/>
        <v>15</v>
      </c>
      <c r="L47" s="10">
        <f t="shared" si="3"/>
        <v>53.333333333333336</v>
      </c>
      <c r="M47" s="10">
        <f t="shared" si="4"/>
        <v>48</v>
      </c>
      <c r="N47" s="10">
        <f t="shared" si="5"/>
        <v>14.285714285714286</v>
      </c>
      <c r="O47" s="10">
        <f t="shared" si="6"/>
        <v>53.333333333333336</v>
      </c>
      <c r="P47" s="35" t="str">
        <f t="shared" si="11"/>
        <v>O3</v>
      </c>
      <c r="Q47" s="35" t="str">
        <f t="shared" si="7"/>
        <v>二级，良</v>
      </c>
      <c r="R47" s="36">
        <f t="shared" si="8"/>
        <v>20.833333333333336</v>
      </c>
      <c r="S47" s="36">
        <f t="shared" si="15"/>
        <v>11.352953550392904</v>
      </c>
      <c r="T47" s="36">
        <f t="shared" si="16"/>
        <v>9.4803797829404317</v>
      </c>
      <c r="U47" s="37" t="b">
        <f t="shared" si="9"/>
        <v>0</v>
      </c>
      <c r="V47" s="36">
        <f t="shared" si="12"/>
        <v>94.333333333333329</v>
      </c>
      <c r="W47" s="37">
        <f t="shared" si="13"/>
        <v>0</v>
      </c>
      <c r="X47" s="37" t="b">
        <f t="shared" si="10"/>
        <v>0</v>
      </c>
      <c r="Y47" s="36">
        <f t="shared" si="14"/>
        <v>51.883333333333333</v>
      </c>
    </row>
    <row r="48" spans="1:25">
      <c r="A48" s="33" t="s">
        <v>42</v>
      </c>
      <c r="B48" s="33" t="s">
        <v>87</v>
      </c>
      <c r="C48" s="34">
        <v>8</v>
      </c>
      <c r="D48" s="34">
        <v>22</v>
      </c>
      <c r="E48" s="34">
        <v>0.6</v>
      </c>
      <c r="F48" s="34">
        <v>81</v>
      </c>
      <c r="G48" s="34">
        <v>63</v>
      </c>
      <c r="H48" s="34">
        <v>11</v>
      </c>
      <c r="I48" s="10">
        <f t="shared" si="0"/>
        <v>8</v>
      </c>
      <c r="J48" s="10">
        <f t="shared" si="1"/>
        <v>27.5</v>
      </c>
      <c r="K48" s="10">
        <f t="shared" si="2"/>
        <v>15</v>
      </c>
      <c r="L48" s="10">
        <f t="shared" si="3"/>
        <v>40.5</v>
      </c>
      <c r="M48" s="10">
        <f t="shared" si="4"/>
        <v>56.5</v>
      </c>
      <c r="N48" s="10">
        <f t="shared" si="5"/>
        <v>15.714285714285714</v>
      </c>
      <c r="O48" s="10">
        <f t="shared" si="6"/>
        <v>56.5</v>
      </c>
      <c r="P48" s="35" t="str">
        <f t="shared" si="11"/>
        <v>PM10</v>
      </c>
      <c r="Q48" s="35" t="str">
        <f t="shared" si="7"/>
        <v>二级，良</v>
      </c>
      <c r="R48" s="36">
        <f t="shared" si="8"/>
        <v>17.460317460317459</v>
      </c>
      <c r="S48" s="36">
        <f t="shared" si="15"/>
        <v>11.104937677377031</v>
      </c>
      <c r="T48" s="36">
        <f t="shared" si="16"/>
        <v>6.3553797829404282</v>
      </c>
      <c r="U48" s="37" t="b">
        <f t="shared" si="9"/>
        <v>0</v>
      </c>
      <c r="V48" s="36">
        <f t="shared" si="12"/>
        <v>96.333333333333329</v>
      </c>
      <c r="W48" s="37">
        <f t="shared" si="13"/>
        <v>0</v>
      </c>
      <c r="X48" s="37" t="b">
        <f t="shared" si="10"/>
        <v>0</v>
      </c>
      <c r="Y48" s="36">
        <f t="shared" si="14"/>
        <v>52.983333333333334</v>
      </c>
    </row>
    <row r="49" spans="1:25">
      <c r="A49" s="33" t="s">
        <v>42</v>
      </c>
      <c r="B49" s="33" t="s">
        <v>88</v>
      </c>
      <c r="C49" s="34">
        <v>9</v>
      </c>
      <c r="D49" s="34">
        <v>27</v>
      </c>
      <c r="E49" s="34">
        <v>0.6</v>
      </c>
      <c r="F49" s="34">
        <v>72</v>
      </c>
      <c r="G49" s="34">
        <v>85</v>
      </c>
      <c r="H49" s="34">
        <v>14</v>
      </c>
      <c r="I49" s="10">
        <f t="shared" si="0"/>
        <v>9</v>
      </c>
      <c r="J49" s="10">
        <f t="shared" si="1"/>
        <v>33.75</v>
      </c>
      <c r="K49" s="10">
        <f t="shared" si="2"/>
        <v>15</v>
      </c>
      <c r="L49" s="10">
        <f t="shared" si="3"/>
        <v>36</v>
      </c>
      <c r="M49" s="10">
        <f t="shared" si="4"/>
        <v>67.5</v>
      </c>
      <c r="N49" s="10">
        <f t="shared" si="5"/>
        <v>20</v>
      </c>
      <c r="O49" s="10">
        <f t="shared" si="6"/>
        <v>67.5</v>
      </c>
      <c r="P49" s="35" t="str">
        <f t="shared" si="11"/>
        <v>PM10</v>
      </c>
      <c r="Q49" s="35" t="str">
        <f t="shared" si="7"/>
        <v>二级，良</v>
      </c>
      <c r="R49" s="36">
        <f t="shared" si="8"/>
        <v>16.470588235294116</v>
      </c>
      <c r="S49" s="36">
        <f t="shared" si="15"/>
        <v>10.708112280551633</v>
      </c>
      <c r="T49" s="36">
        <f t="shared" si="16"/>
        <v>5.7624759547424826</v>
      </c>
      <c r="U49" s="37" t="b">
        <f t="shared" si="9"/>
        <v>0</v>
      </c>
      <c r="V49" s="36">
        <f t="shared" si="12"/>
        <v>102.33333333333333</v>
      </c>
      <c r="W49" s="37">
        <f t="shared" si="13"/>
        <v>0</v>
      </c>
      <c r="X49" s="37" t="b">
        <f t="shared" si="10"/>
        <v>0</v>
      </c>
      <c r="Y49" s="36">
        <f t="shared" si="14"/>
        <v>56.283333333333331</v>
      </c>
    </row>
    <row r="50" spans="1:25">
      <c r="A50" s="33" t="s">
        <v>42</v>
      </c>
      <c r="B50" s="33" t="s">
        <v>89</v>
      </c>
      <c r="C50" s="34">
        <v>9</v>
      </c>
      <c r="D50" s="34">
        <v>26</v>
      </c>
      <c r="E50" s="34">
        <v>0.6</v>
      </c>
      <c r="F50" s="34">
        <v>68</v>
      </c>
      <c r="G50" s="34">
        <v>102</v>
      </c>
      <c r="H50" s="34">
        <v>19</v>
      </c>
      <c r="I50" s="10">
        <f t="shared" si="0"/>
        <v>9</v>
      </c>
      <c r="J50" s="10">
        <f t="shared" si="1"/>
        <v>32.5</v>
      </c>
      <c r="K50" s="10">
        <f t="shared" si="2"/>
        <v>15</v>
      </c>
      <c r="L50" s="10">
        <f t="shared" si="3"/>
        <v>34</v>
      </c>
      <c r="M50" s="10">
        <f t="shared" si="4"/>
        <v>76</v>
      </c>
      <c r="N50" s="10">
        <f t="shared" si="5"/>
        <v>27.142857142857142</v>
      </c>
      <c r="O50" s="10">
        <f t="shared" si="6"/>
        <v>76</v>
      </c>
      <c r="P50" s="35" t="str">
        <f t="shared" si="11"/>
        <v>PM10</v>
      </c>
      <c r="Q50" s="35" t="str">
        <f t="shared" si="7"/>
        <v>二级，良</v>
      </c>
      <c r="R50" s="36">
        <f t="shared" si="8"/>
        <v>18.627450980392158</v>
      </c>
      <c r="S50" s="36">
        <f t="shared" si="15"/>
        <v>9.997327966826143</v>
      </c>
      <c r="T50" s="36">
        <f t="shared" si="16"/>
        <v>8.6301230135660152</v>
      </c>
      <c r="U50" s="37" t="b">
        <f t="shared" si="9"/>
        <v>0</v>
      </c>
      <c r="V50" s="36">
        <f t="shared" si="12"/>
        <v>116</v>
      </c>
      <c r="W50" s="37">
        <f t="shared" si="13"/>
        <v>0</v>
      </c>
      <c r="X50" s="37" t="b">
        <f t="shared" si="10"/>
        <v>0</v>
      </c>
      <c r="Y50" s="36">
        <f t="shared" si="14"/>
        <v>63.8</v>
      </c>
    </row>
    <row r="51" spans="1:25">
      <c r="A51" s="33" t="s">
        <v>42</v>
      </c>
      <c r="B51" s="33" t="s">
        <v>90</v>
      </c>
      <c r="C51" s="34">
        <v>9</v>
      </c>
      <c r="D51" s="34">
        <v>33</v>
      </c>
      <c r="E51" s="34">
        <v>0.6</v>
      </c>
      <c r="F51" s="34">
        <v>54</v>
      </c>
      <c r="G51" s="34">
        <v>77</v>
      </c>
      <c r="H51" s="34">
        <v>18</v>
      </c>
      <c r="I51" s="10">
        <f t="shared" si="0"/>
        <v>9</v>
      </c>
      <c r="J51" s="10">
        <f t="shared" si="1"/>
        <v>41.25</v>
      </c>
      <c r="K51" s="10">
        <f t="shared" si="2"/>
        <v>15</v>
      </c>
      <c r="L51" s="10">
        <f t="shared" si="3"/>
        <v>27</v>
      </c>
      <c r="M51" s="10">
        <f t="shared" si="4"/>
        <v>63.5</v>
      </c>
      <c r="N51" s="10">
        <f t="shared" si="5"/>
        <v>25.714285714285715</v>
      </c>
      <c r="O51" s="10">
        <f t="shared" si="6"/>
        <v>63.5</v>
      </c>
      <c r="P51" s="35" t="str">
        <f t="shared" si="11"/>
        <v>PM10</v>
      </c>
      <c r="Q51" s="35" t="str">
        <f t="shared" si="7"/>
        <v>二级，良</v>
      </c>
      <c r="R51" s="36">
        <f t="shared" si="8"/>
        <v>23.376623376623375</v>
      </c>
      <c r="S51" s="36">
        <f t="shared" si="15"/>
        <v>9.7162822151921553</v>
      </c>
      <c r="T51" s="36">
        <f t="shared" si="16"/>
        <v>13.660341161431219</v>
      </c>
      <c r="U51" s="37" t="b">
        <f t="shared" si="9"/>
        <v>0</v>
      </c>
      <c r="V51" s="36">
        <f t="shared" si="12"/>
        <v>133.33333333333334</v>
      </c>
      <c r="W51" s="37">
        <f t="shared" si="13"/>
        <v>0</v>
      </c>
      <c r="X51" s="37" t="b">
        <f t="shared" si="10"/>
        <v>0</v>
      </c>
      <c r="Y51" s="36">
        <f t="shared" si="14"/>
        <v>73.333333333333343</v>
      </c>
    </row>
    <row r="52" spans="1:25">
      <c r="A52" s="33" t="s">
        <v>42</v>
      </c>
      <c r="B52" s="33" t="s">
        <v>91</v>
      </c>
      <c r="C52" s="34">
        <v>9</v>
      </c>
      <c r="D52" s="34">
        <v>35</v>
      </c>
      <c r="E52" s="34">
        <v>0.6</v>
      </c>
      <c r="F52" s="34">
        <v>52</v>
      </c>
      <c r="G52" s="34">
        <v>72</v>
      </c>
      <c r="H52" s="34">
        <v>18</v>
      </c>
      <c r="I52" s="10">
        <f t="shared" si="0"/>
        <v>9</v>
      </c>
      <c r="J52" s="10">
        <f t="shared" si="1"/>
        <v>43.75</v>
      </c>
      <c r="K52" s="10">
        <f t="shared" si="2"/>
        <v>15</v>
      </c>
      <c r="L52" s="10">
        <f t="shared" si="3"/>
        <v>26</v>
      </c>
      <c r="M52" s="10">
        <f t="shared" si="4"/>
        <v>61</v>
      </c>
      <c r="N52" s="10">
        <f t="shared" si="5"/>
        <v>25.714285714285715</v>
      </c>
      <c r="O52" s="10">
        <f t="shared" si="6"/>
        <v>61</v>
      </c>
      <c r="P52" s="35" t="str">
        <f t="shared" si="11"/>
        <v>PM10</v>
      </c>
      <c r="Q52" s="35" t="str">
        <f t="shared" si="7"/>
        <v>二级，良</v>
      </c>
      <c r="R52" s="36">
        <f t="shared" si="8"/>
        <v>25</v>
      </c>
      <c r="S52" s="36">
        <f t="shared" si="15"/>
        <v>9.934774414816431</v>
      </c>
      <c r="T52" s="36">
        <f t="shared" si="16"/>
        <v>15.065225585183569</v>
      </c>
      <c r="U52" s="37" t="b">
        <f t="shared" si="9"/>
        <v>0</v>
      </c>
      <c r="V52" s="36">
        <f t="shared" si="12"/>
        <v>141.33333333333334</v>
      </c>
      <c r="W52" s="37">
        <f t="shared" si="13"/>
        <v>0</v>
      </c>
      <c r="X52" s="37" t="b">
        <f t="shared" si="10"/>
        <v>0</v>
      </c>
      <c r="Y52" s="36">
        <f t="shared" si="14"/>
        <v>77.733333333333334</v>
      </c>
    </row>
    <row r="53" spans="1:25">
      <c r="A53" s="33" t="s">
        <v>42</v>
      </c>
      <c r="B53" s="33" t="s">
        <v>92</v>
      </c>
      <c r="C53" s="34">
        <v>8</v>
      </c>
      <c r="D53" s="34">
        <v>19</v>
      </c>
      <c r="E53" s="34">
        <v>0.6</v>
      </c>
      <c r="F53" s="34">
        <v>73</v>
      </c>
      <c r="G53" s="34">
        <v>79</v>
      </c>
      <c r="H53" s="34">
        <v>18</v>
      </c>
      <c r="I53" s="10">
        <f t="shared" si="0"/>
        <v>8</v>
      </c>
      <c r="J53" s="10">
        <f t="shared" si="1"/>
        <v>23.75</v>
      </c>
      <c r="K53" s="10">
        <f t="shared" si="2"/>
        <v>15</v>
      </c>
      <c r="L53" s="10">
        <f t="shared" si="3"/>
        <v>36.5</v>
      </c>
      <c r="M53" s="10">
        <f t="shared" si="4"/>
        <v>64.5</v>
      </c>
      <c r="N53" s="10">
        <f t="shared" si="5"/>
        <v>25.714285714285715</v>
      </c>
      <c r="O53" s="10">
        <f t="shared" si="6"/>
        <v>64.5</v>
      </c>
      <c r="P53" s="35" t="str">
        <f t="shared" si="11"/>
        <v>PM10</v>
      </c>
      <c r="Q53" s="35" t="str">
        <f t="shared" si="7"/>
        <v>二级，良</v>
      </c>
      <c r="R53" s="36">
        <f t="shared" si="8"/>
        <v>22.784810126582279</v>
      </c>
      <c r="S53" s="36">
        <f t="shared" si="15"/>
        <v>10.147359448830036</v>
      </c>
      <c r="T53" s="36">
        <f t="shared" si="16"/>
        <v>12.637450677752243</v>
      </c>
      <c r="U53" s="37" t="b">
        <f t="shared" si="9"/>
        <v>0</v>
      </c>
      <c r="V53" s="36">
        <f t="shared" si="12"/>
        <v>149</v>
      </c>
      <c r="W53" s="37">
        <f t="shared" si="13"/>
        <v>0</v>
      </c>
      <c r="X53" s="37" t="b">
        <f t="shared" si="10"/>
        <v>0</v>
      </c>
      <c r="Y53" s="36">
        <f t="shared" si="14"/>
        <v>81.95</v>
      </c>
    </row>
    <row r="54" spans="1:25">
      <c r="A54" s="33" t="s">
        <v>42</v>
      </c>
      <c r="B54" s="33" t="s">
        <v>93</v>
      </c>
      <c r="C54" s="34">
        <v>8</v>
      </c>
      <c r="D54" s="34">
        <v>17</v>
      </c>
      <c r="E54" s="34">
        <v>0.6</v>
      </c>
      <c r="F54" s="34">
        <v>81</v>
      </c>
      <c r="G54" s="34">
        <v>91</v>
      </c>
      <c r="H54" s="34">
        <v>18</v>
      </c>
      <c r="I54" s="10">
        <f t="shared" si="0"/>
        <v>8</v>
      </c>
      <c r="J54" s="10">
        <f t="shared" si="1"/>
        <v>21.25</v>
      </c>
      <c r="K54" s="10">
        <f t="shared" si="2"/>
        <v>15</v>
      </c>
      <c r="L54" s="10">
        <f t="shared" si="3"/>
        <v>40.5</v>
      </c>
      <c r="M54" s="10">
        <f t="shared" si="4"/>
        <v>70.5</v>
      </c>
      <c r="N54" s="10">
        <f t="shared" si="5"/>
        <v>25.714285714285715</v>
      </c>
      <c r="O54" s="10">
        <f t="shared" si="6"/>
        <v>70.5</v>
      </c>
      <c r="P54" s="35" t="str">
        <f t="shared" si="11"/>
        <v>PM10</v>
      </c>
      <c r="Q54" s="35" t="str">
        <f t="shared" si="7"/>
        <v>二级，良</v>
      </c>
      <c r="R54" s="36">
        <f t="shared" si="8"/>
        <v>19.780219780219781</v>
      </c>
      <c r="S54" s="36">
        <f t="shared" si="15"/>
        <v>10.309982514934115</v>
      </c>
      <c r="T54" s="36">
        <f t="shared" si="16"/>
        <v>9.4702372652856663</v>
      </c>
      <c r="U54" s="37" t="b">
        <f t="shared" si="9"/>
        <v>0</v>
      </c>
      <c r="V54" s="36">
        <f t="shared" si="12"/>
        <v>159.33333333333334</v>
      </c>
      <c r="W54" s="37">
        <f t="shared" si="13"/>
        <v>0</v>
      </c>
      <c r="X54" s="37" t="b">
        <f t="shared" si="10"/>
        <v>0</v>
      </c>
      <c r="Y54" s="36">
        <f t="shared" si="14"/>
        <v>87.63333333333334</v>
      </c>
    </row>
    <row r="55" spans="1:25">
      <c r="A55" s="33" t="s">
        <v>42</v>
      </c>
      <c r="B55" s="33" t="s">
        <v>94</v>
      </c>
      <c r="C55" s="34">
        <v>9</v>
      </c>
      <c r="D55" s="34">
        <v>19</v>
      </c>
      <c r="E55" s="34">
        <v>0.6</v>
      </c>
      <c r="F55" s="34">
        <v>57</v>
      </c>
      <c r="G55" s="34">
        <v>102</v>
      </c>
      <c r="H55" s="34">
        <v>18</v>
      </c>
      <c r="I55" s="10">
        <f t="shared" si="0"/>
        <v>9</v>
      </c>
      <c r="J55" s="10">
        <f t="shared" si="1"/>
        <v>23.75</v>
      </c>
      <c r="K55" s="10">
        <f t="shared" si="2"/>
        <v>15</v>
      </c>
      <c r="L55" s="10">
        <f t="shared" si="3"/>
        <v>28.5</v>
      </c>
      <c r="M55" s="10">
        <f t="shared" si="4"/>
        <v>76</v>
      </c>
      <c r="N55" s="10">
        <f t="shared" si="5"/>
        <v>25.714285714285715</v>
      </c>
      <c r="O55" s="10">
        <f t="shared" si="6"/>
        <v>76</v>
      </c>
      <c r="P55" s="35" t="str">
        <f t="shared" si="11"/>
        <v>PM10</v>
      </c>
      <c r="Q55" s="35" t="str">
        <f t="shared" si="7"/>
        <v>二级，良</v>
      </c>
      <c r="R55" s="36">
        <f t="shared" si="8"/>
        <v>17.647058823529413</v>
      </c>
      <c r="S55" s="36">
        <f t="shared" si="15"/>
        <v>10.503307708259308</v>
      </c>
      <c r="T55" s="36">
        <f t="shared" si="16"/>
        <v>7.1437511152701045</v>
      </c>
      <c r="U55" s="37" t="b">
        <f t="shared" si="9"/>
        <v>0</v>
      </c>
      <c r="V55" s="36">
        <f t="shared" si="12"/>
        <v>168.66666666666666</v>
      </c>
      <c r="W55" s="37">
        <f t="shared" si="13"/>
        <v>0</v>
      </c>
      <c r="X55" s="37" t="b">
        <f t="shared" si="10"/>
        <v>0</v>
      </c>
      <c r="Y55" s="36">
        <f t="shared" si="14"/>
        <v>92.766666666666666</v>
      </c>
    </row>
    <row r="56" spans="1:25">
      <c r="A56" s="33" t="s">
        <v>42</v>
      </c>
      <c r="B56" s="33" t="s">
        <v>95</v>
      </c>
      <c r="C56" s="34">
        <v>8</v>
      </c>
      <c r="D56" s="34">
        <v>22</v>
      </c>
      <c r="E56" s="34">
        <v>0.6</v>
      </c>
      <c r="F56" s="34">
        <v>55</v>
      </c>
      <c r="G56" s="34">
        <v>94</v>
      </c>
      <c r="H56" s="34">
        <v>18</v>
      </c>
      <c r="I56" s="10">
        <f t="shared" si="0"/>
        <v>8</v>
      </c>
      <c r="J56" s="10">
        <f t="shared" si="1"/>
        <v>27.5</v>
      </c>
      <c r="K56" s="10">
        <f t="shared" si="2"/>
        <v>15</v>
      </c>
      <c r="L56" s="10">
        <f t="shared" si="3"/>
        <v>27.5</v>
      </c>
      <c r="M56" s="10">
        <f t="shared" si="4"/>
        <v>72</v>
      </c>
      <c r="N56" s="10">
        <f t="shared" si="5"/>
        <v>25.714285714285715</v>
      </c>
      <c r="O56" s="10">
        <f t="shared" si="6"/>
        <v>72</v>
      </c>
      <c r="P56" s="35" t="str">
        <f t="shared" si="11"/>
        <v>PM10</v>
      </c>
      <c r="Q56" s="35" t="str">
        <f t="shared" si="7"/>
        <v>二级，良</v>
      </c>
      <c r="R56" s="36">
        <f t="shared" si="8"/>
        <v>19.148936170212767</v>
      </c>
      <c r="S56" s="36">
        <f t="shared" si="15"/>
        <v>10.601346923945583</v>
      </c>
      <c r="T56" s="36">
        <f t="shared" si="16"/>
        <v>8.5475892462671847</v>
      </c>
      <c r="U56" s="37" t="b">
        <f t="shared" si="9"/>
        <v>0</v>
      </c>
      <c r="V56" s="36">
        <f t="shared" si="12"/>
        <v>174.33333333333334</v>
      </c>
      <c r="W56" s="37">
        <f t="shared" si="13"/>
        <v>0</v>
      </c>
      <c r="X56" s="37" t="b">
        <f t="shared" si="10"/>
        <v>0</v>
      </c>
      <c r="Y56" s="36">
        <f t="shared" si="14"/>
        <v>95.88333333333334</v>
      </c>
    </row>
    <row r="57" spans="1:25">
      <c r="A57" s="33" t="s">
        <v>42</v>
      </c>
      <c r="B57" s="33" t="s">
        <v>96</v>
      </c>
      <c r="C57" s="34">
        <v>8</v>
      </c>
      <c r="D57" s="34">
        <v>25</v>
      </c>
      <c r="E57" s="34">
        <v>0.7</v>
      </c>
      <c r="F57" s="34">
        <v>47</v>
      </c>
      <c r="G57" s="34">
        <v>91</v>
      </c>
      <c r="H57" s="34">
        <v>22</v>
      </c>
      <c r="I57" s="10">
        <f t="shared" si="0"/>
        <v>8</v>
      </c>
      <c r="J57" s="10">
        <f t="shared" si="1"/>
        <v>31.25</v>
      </c>
      <c r="K57" s="10">
        <f t="shared" si="2"/>
        <v>17.5</v>
      </c>
      <c r="L57" s="10">
        <f t="shared" si="3"/>
        <v>23.5</v>
      </c>
      <c r="M57" s="10">
        <f t="shared" si="4"/>
        <v>70.5</v>
      </c>
      <c r="N57" s="10">
        <f t="shared" si="5"/>
        <v>31.428571428571427</v>
      </c>
      <c r="O57" s="10">
        <f t="shared" si="6"/>
        <v>70.5</v>
      </c>
      <c r="P57" s="35" t="str">
        <f t="shared" si="11"/>
        <v>PM10</v>
      </c>
      <c r="Q57" s="35" t="str">
        <f t="shared" si="7"/>
        <v>二级，良</v>
      </c>
      <c r="R57" s="36">
        <f t="shared" si="8"/>
        <v>24.175824175824175</v>
      </c>
      <c r="S57" s="36">
        <f t="shared" si="15"/>
        <v>10.644804023097299</v>
      </c>
      <c r="T57" s="36">
        <f t="shared" si="16"/>
        <v>13.531020152726876</v>
      </c>
      <c r="U57" s="37" t="b">
        <f t="shared" si="9"/>
        <v>0</v>
      </c>
      <c r="V57" s="36">
        <f t="shared" si="12"/>
        <v>171.66666666666666</v>
      </c>
      <c r="W57" s="37">
        <f t="shared" si="13"/>
        <v>0</v>
      </c>
      <c r="X57" s="37" t="b">
        <f t="shared" si="10"/>
        <v>0</v>
      </c>
      <c r="Y57" s="36">
        <f t="shared" si="14"/>
        <v>94.416666666666657</v>
      </c>
    </row>
    <row r="58" spans="1:25">
      <c r="A58" s="33" t="s">
        <v>42</v>
      </c>
      <c r="B58" s="33" t="s">
        <v>97</v>
      </c>
      <c r="C58" s="34">
        <v>8</v>
      </c>
      <c r="D58" s="34">
        <v>22</v>
      </c>
      <c r="E58" s="34">
        <v>0.6</v>
      </c>
      <c r="F58" s="34">
        <v>45</v>
      </c>
      <c r="G58" s="34">
        <v>85</v>
      </c>
      <c r="H58" s="34">
        <v>21</v>
      </c>
      <c r="I58" s="10">
        <f t="shared" si="0"/>
        <v>8</v>
      </c>
      <c r="J58" s="10">
        <f t="shared" si="1"/>
        <v>27.5</v>
      </c>
      <c r="K58" s="10">
        <f t="shared" si="2"/>
        <v>15</v>
      </c>
      <c r="L58" s="10">
        <f t="shared" si="3"/>
        <v>22.5</v>
      </c>
      <c r="M58" s="10">
        <f t="shared" si="4"/>
        <v>67.5</v>
      </c>
      <c r="N58" s="10">
        <f t="shared" si="5"/>
        <v>30</v>
      </c>
      <c r="O58" s="10">
        <f t="shared" si="6"/>
        <v>67.5</v>
      </c>
      <c r="P58" s="35" t="str">
        <f t="shared" si="11"/>
        <v>PM10</v>
      </c>
      <c r="Q58" s="35" t="str">
        <f t="shared" si="7"/>
        <v>二级，良</v>
      </c>
      <c r="R58" s="36">
        <f t="shared" si="8"/>
        <v>24.705882352941178</v>
      </c>
      <c r="S58" s="36">
        <f t="shared" si="15"/>
        <v>10.711404089697368</v>
      </c>
      <c r="T58" s="36">
        <f t="shared" si="16"/>
        <v>13.99447826324381</v>
      </c>
      <c r="U58" s="37" t="b">
        <f t="shared" si="9"/>
        <v>0</v>
      </c>
      <c r="V58" s="36">
        <f t="shared" si="12"/>
        <v>176.33333333333334</v>
      </c>
      <c r="W58" s="37">
        <f t="shared" si="13"/>
        <v>0</v>
      </c>
      <c r="X58" s="37" t="b">
        <f t="shared" si="10"/>
        <v>0</v>
      </c>
      <c r="Y58" s="36">
        <f t="shared" si="14"/>
        <v>96.983333333333334</v>
      </c>
    </row>
    <row r="59" spans="1:25">
      <c r="A59" s="33" t="s">
        <v>42</v>
      </c>
      <c r="B59" s="33" t="s">
        <v>98</v>
      </c>
      <c r="C59" s="34">
        <v>8</v>
      </c>
      <c r="D59" s="34">
        <v>28</v>
      </c>
      <c r="E59" s="34">
        <v>0.7</v>
      </c>
      <c r="F59" s="34">
        <v>38</v>
      </c>
      <c r="G59" s="34">
        <v>91</v>
      </c>
      <c r="H59" s="34">
        <v>21</v>
      </c>
      <c r="I59" s="10">
        <f t="shared" si="0"/>
        <v>8</v>
      </c>
      <c r="J59" s="10">
        <f t="shared" si="1"/>
        <v>35</v>
      </c>
      <c r="K59" s="10">
        <f t="shared" si="2"/>
        <v>17.5</v>
      </c>
      <c r="L59" s="10">
        <f t="shared" si="3"/>
        <v>19</v>
      </c>
      <c r="M59" s="10">
        <f t="shared" si="4"/>
        <v>70.5</v>
      </c>
      <c r="N59" s="10">
        <f t="shared" si="5"/>
        <v>30</v>
      </c>
      <c r="O59" s="10">
        <f t="shared" si="6"/>
        <v>70.5</v>
      </c>
      <c r="P59" s="35" t="str">
        <f t="shared" si="11"/>
        <v>PM10</v>
      </c>
      <c r="Q59" s="35" t="str">
        <f t="shared" si="7"/>
        <v>二级，良</v>
      </c>
      <c r="R59" s="36">
        <f t="shared" si="8"/>
        <v>23.076923076923077</v>
      </c>
      <c r="S59" s="36">
        <f t="shared" si="15"/>
        <v>10.6868942857758</v>
      </c>
      <c r="T59" s="36">
        <f t="shared" si="16"/>
        <v>12.390028791147277</v>
      </c>
      <c r="U59" s="37" t="b">
        <f t="shared" si="9"/>
        <v>0</v>
      </c>
      <c r="V59" s="36">
        <f t="shared" si="12"/>
        <v>180.66666666666666</v>
      </c>
      <c r="W59" s="37">
        <f t="shared" si="13"/>
        <v>0</v>
      </c>
      <c r="X59" s="37" t="b">
        <f t="shared" si="10"/>
        <v>0</v>
      </c>
      <c r="Y59" s="36">
        <f t="shared" si="14"/>
        <v>99.36666666666666</v>
      </c>
    </row>
    <row r="60" spans="1:25">
      <c r="A60" s="33" t="s">
        <v>42</v>
      </c>
      <c r="B60" s="33" t="s">
        <v>99</v>
      </c>
      <c r="C60" s="34">
        <v>10</v>
      </c>
      <c r="D60" s="34">
        <v>33</v>
      </c>
      <c r="E60" s="34">
        <v>0.8</v>
      </c>
      <c r="F60" s="34">
        <v>40</v>
      </c>
      <c r="G60" s="34">
        <v>90</v>
      </c>
      <c r="H60" s="34">
        <v>27</v>
      </c>
      <c r="I60" s="10">
        <f t="shared" si="0"/>
        <v>10</v>
      </c>
      <c r="J60" s="10">
        <f t="shared" si="1"/>
        <v>41.25</v>
      </c>
      <c r="K60" s="10">
        <f t="shared" si="2"/>
        <v>20</v>
      </c>
      <c r="L60" s="10">
        <f t="shared" si="3"/>
        <v>20</v>
      </c>
      <c r="M60" s="10">
        <f t="shared" si="4"/>
        <v>70</v>
      </c>
      <c r="N60" s="10">
        <f t="shared" si="5"/>
        <v>38.571428571428569</v>
      </c>
      <c r="O60" s="10">
        <f t="shared" si="6"/>
        <v>70</v>
      </c>
      <c r="P60" s="35" t="str">
        <f t="shared" si="11"/>
        <v>PM10</v>
      </c>
      <c r="Q60" s="35" t="str">
        <f t="shared" si="7"/>
        <v>二级，良</v>
      </c>
      <c r="R60" s="36">
        <f t="shared" si="8"/>
        <v>30</v>
      </c>
      <c r="S60" s="36">
        <f t="shared" si="15"/>
        <v>10.711237031637532</v>
      </c>
      <c r="T60" s="36">
        <f t="shared" si="16"/>
        <v>19.28876296836247</v>
      </c>
      <c r="U60" s="37" t="b">
        <f t="shared" si="9"/>
        <v>0</v>
      </c>
      <c r="V60" s="36">
        <f t="shared" si="12"/>
        <v>184.66666666666666</v>
      </c>
      <c r="W60" s="37">
        <f t="shared" si="13"/>
        <v>0</v>
      </c>
      <c r="X60" s="37" t="b">
        <f t="shared" si="10"/>
        <v>0</v>
      </c>
      <c r="Y60" s="36">
        <f t="shared" si="14"/>
        <v>101.56666666666666</v>
      </c>
    </row>
    <row r="61" spans="1:25">
      <c r="A61" s="33" t="s">
        <v>42</v>
      </c>
      <c r="B61" s="33" t="s">
        <v>100</v>
      </c>
      <c r="C61" s="34">
        <v>10</v>
      </c>
      <c r="D61" s="34">
        <v>35</v>
      </c>
      <c r="E61" s="34">
        <v>0.8</v>
      </c>
      <c r="F61" s="34">
        <v>46</v>
      </c>
      <c r="G61" s="34">
        <v>107</v>
      </c>
      <c r="H61" s="34">
        <v>27</v>
      </c>
      <c r="I61" s="10">
        <f t="shared" si="0"/>
        <v>10</v>
      </c>
      <c r="J61" s="10">
        <f t="shared" si="1"/>
        <v>43.75</v>
      </c>
      <c r="K61" s="10">
        <f t="shared" si="2"/>
        <v>20</v>
      </c>
      <c r="L61" s="10">
        <f t="shared" si="3"/>
        <v>23</v>
      </c>
      <c r="M61" s="10">
        <f t="shared" si="4"/>
        <v>78.5</v>
      </c>
      <c r="N61" s="10">
        <f t="shared" si="5"/>
        <v>38.571428571428569</v>
      </c>
      <c r="O61" s="10">
        <f t="shared" si="6"/>
        <v>78.5</v>
      </c>
      <c r="P61" s="35" t="str">
        <f t="shared" si="11"/>
        <v>PM10</v>
      </c>
      <c r="Q61" s="35" t="str">
        <f t="shared" si="7"/>
        <v>二级，良</v>
      </c>
      <c r="R61" s="36">
        <f t="shared" si="8"/>
        <v>25.233644859813083</v>
      </c>
      <c r="S61" s="36">
        <f t="shared" si="15"/>
        <v>11.562885383285883</v>
      </c>
      <c r="T61" s="36">
        <f t="shared" si="16"/>
        <v>13.6707594765272</v>
      </c>
      <c r="U61" s="37" t="b">
        <f t="shared" si="9"/>
        <v>0</v>
      </c>
      <c r="V61" s="36">
        <f t="shared" si="12"/>
        <v>184.33333333333334</v>
      </c>
      <c r="W61" s="37">
        <f t="shared" si="13"/>
        <v>0</v>
      </c>
      <c r="X61" s="37" t="b">
        <f t="shared" si="10"/>
        <v>0</v>
      </c>
      <c r="Y61" s="36">
        <f t="shared" si="14"/>
        <v>101.38333333333334</v>
      </c>
    </row>
    <row r="62" spans="1:25">
      <c r="A62" s="33" t="s">
        <v>42</v>
      </c>
      <c r="B62" s="33" t="s">
        <v>101</v>
      </c>
      <c r="C62" s="34">
        <v>11</v>
      </c>
      <c r="D62" s="34">
        <v>22</v>
      </c>
      <c r="E62" s="34">
        <v>0.8</v>
      </c>
      <c r="F62" s="34">
        <v>61</v>
      </c>
      <c r="G62" s="34">
        <v>99</v>
      </c>
      <c r="H62" s="34">
        <v>26</v>
      </c>
      <c r="I62" s="10">
        <f t="shared" si="0"/>
        <v>11</v>
      </c>
      <c r="J62" s="10">
        <f t="shared" si="1"/>
        <v>27.5</v>
      </c>
      <c r="K62" s="10">
        <f t="shared" si="2"/>
        <v>20</v>
      </c>
      <c r="L62" s="10">
        <f t="shared" si="3"/>
        <v>30.5</v>
      </c>
      <c r="M62" s="10">
        <f t="shared" si="4"/>
        <v>74.5</v>
      </c>
      <c r="N62" s="10">
        <f t="shared" si="5"/>
        <v>37.142857142857146</v>
      </c>
      <c r="O62" s="10">
        <f t="shared" si="6"/>
        <v>74.5</v>
      </c>
      <c r="P62" s="35" t="str">
        <f t="shared" si="11"/>
        <v>PM10</v>
      </c>
      <c r="Q62" s="35" t="str">
        <f t="shared" si="7"/>
        <v>二级，良</v>
      </c>
      <c r="R62" s="36">
        <f t="shared" si="8"/>
        <v>26.262626262626267</v>
      </c>
      <c r="S62" s="36">
        <f t="shared" si="15"/>
        <v>12.195100886309524</v>
      </c>
      <c r="T62" s="36">
        <f t="shared" si="16"/>
        <v>14.067525376316743</v>
      </c>
      <c r="U62" s="37" t="b">
        <f t="shared" si="9"/>
        <v>0</v>
      </c>
      <c r="V62" s="36">
        <f t="shared" si="12"/>
        <v>186</v>
      </c>
      <c r="W62" s="37">
        <f t="shared" si="13"/>
        <v>0</v>
      </c>
      <c r="X62" s="37" t="b">
        <f t="shared" si="10"/>
        <v>0</v>
      </c>
      <c r="Y62" s="36">
        <f t="shared" si="14"/>
        <v>102.3</v>
      </c>
    </row>
    <row r="63" spans="1:25">
      <c r="A63" s="33" t="s">
        <v>42</v>
      </c>
      <c r="B63" s="33" t="s">
        <v>102</v>
      </c>
      <c r="C63" s="34">
        <v>11</v>
      </c>
      <c r="D63" s="34">
        <v>17</v>
      </c>
      <c r="E63" s="34">
        <v>0.7</v>
      </c>
      <c r="F63" s="34">
        <v>78</v>
      </c>
      <c r="G63" s="34">
        <v>99</v>
      </c>
      <c r="H63" s="34">
        <v>24</v>
      </c>
      <c r="I63" s="10">
        <f t="shared" si="0"/>
        <v>11</v>
      </c>
      <c r="J63" s="10">
        <f t="shared" si="1"/>
        <v>21.25</v>
      </c>
      <c r="K63" s="10">
        <f t="shared" si="2"/>
        <v>17.5</v>
      </c>
      <c r="L63" s="10">
        <f t="shared" si="3"/>
        <v>39</v>
      </c>
      <c r="M63" s="10">
        <f t="shared" si="4"/>
        <v>74.5</v>
      </c>
      <c r="N63" s="10">
        <f t="shared" si="5"/>
        <v>34.285714285714285</v>
      </c>
      <c r="O63" s="10">
        <f t="shared" si="6"/>
        <v>74.5</v>
      </c>
      <c r="P63" s="35" t="str">
        <f t="shared" si="11"/>
        <v>PM10</v>
      </c>
      <c r="Q63" s="35" t="str">
        <f t="shared" si="7"/>
        <v>二级，良</v>
      </c>
      <c r="R63" s="36">
        <f t="shared" si="8"/>
        <v>24.242424242424242</v>
      </c>
      <c r="S63" s="36">
        <f t="shared" si="15"/>
        <v>12.787908394010648</v>
      </c>
      <c r="T63" s="36">
        <f t="shared" si="16"/>
        <v>11.454515848413594</v>
      </c>
      <c r="U63" s="37" t="b">
        <f t="shared" si="9"/>
        <v>0</v>
      </c>
      <c r="V63" s="36">
        <f t="shared" si="12"/>
        <v>187.66666666666666</v>
      </c>
      <c r="W63" s="37">
        <f t="shared" si="13"/>
        <v>0</v>
      </c>
      <c r="X63" s="37" t="b">
        <f t="shared" si="10"/>
        <v>0</v>
      </c>
      <c r="Y63" s="36">
        <f t="shared" si="14"/>
        <v>103.21666666666667</v>
      </c>
    </row>
    <row r="64" spans="1:25">
      <c r="A64" s="33" t="s">
        <v>42</v>
      </c>
      <c r="B64" s="33" t="s">
        <v>103</v>
      </c>
      <c r="C64" s="34">
        <v>9</v>
      </c>
      <c r="D64" s="34">
        <v>13</v>
      </c>
      <c r="E64" s="34">
        <v>0.7</v>
      </c>
      <c r="F64" s="34">
        <v>92</v>
      </c>
      <c r="G64" s="34">
        <v>78</v>
      </c>
      <c r="H64" s="34">
        <v>21</v>
      </c>
      <c r="I64" s="10">
        <f t="shared" si="0"/>
        <v>9</v>
      </c>
      <c r="J64" s="10">
        <f t="shared" si="1"/>
        <v>16.25</v>
      </c>
      <c r="K64" s="10">
        <f t="shared" si="2"/>
        <v>17.5</v>
      </c>
      <c r="L64" s="10">
        <f t="shared" si="3"/>
        <v>46</v>
      </c>
      <c r="M64" s="10">
        <f t="shared" si="4"/>
        <v>64</v>
      </c>
      <c r="N64" s="10">
        <f t="shared" si="5"/>
        <v>30</v>
      </c>
      <c r="O64" s="10">
        <f t="shared" si="6"/>
        <v>64</v>
      </c>
      <c r="P64" s="35" t="str">
        <f t="shared" si="11"/>
        <v>PM10</v>
      </c>
      <c r="Q64" s="35" t="str">
        <f t="shared" si="7"/>
        <v>二级，良</v>
      </c>
      <c r="R64" s="36">
        <f t="shared" si="8"/>
        <v>26.923076923076923</v>
      </c>
      <c r="S64" s="36">
        <f t="shared" si="15"/>
        <v>12.793458399560654</v>
      </c>
      <c r="T64" s="36">
        <f t="shared" si="16"/>
        <v>14.129618523516269</v>
      </c>
      <c r="U64" s="37" t="b">
        <f t="shared" si="9"/>
        <v>0</v>
      </c>
      <c r="V64" s="36">
        <f t="shared" si="12"/>
        <v>190.33333333333334</v>
      </c>
      <c r="W64" s="37">
        <f t="shared" si="13"/>
        <v>0</v>
      </c>
      <c r="X64" s="37" t="b">
        <f t="shared" si="10"/>
        <v>0</v>
      </c>
      <c r="Y64" s="36">
        <f t="shared" si="14"/>
        <v>104.68333333333334</v>
      </c>
    </row>
    <row r="65" spans="1:25">
      <c r="A65" s="33" t="s">
        <v>42</v>
      </c>
      <c r="B65" s="33" t="s">
        <v>104</v>
      </c>
      <c r="C65" s="34">
        <v>8</v>
      </c>
      <c r="D65" s="34">
        <v>12</v>
      </c>
      <c r="E65" s="34">
        <v>0.7</v>
      </c>
      <c r="F65" s="34">
        <v>102</v>
      </c>
      <c r="G65" s="34">
        <v>59</v>
      </c>
      <c r="H65" s="34">
        <v>20</v>
      </c>
      <c r="I65" s="10">
        <f t="shared" si="0"/>
        <v>8</v>
      </c>
      <c r="J65" s="10">
        <f t="shared" si="1"/>
        <v>15</v>
      </c>
      <c r="K65" s="10">
        <f t="shared" si="2"/>
        <v>17.5</v>
      </c>
      <c r="L65" s="10">
        <f t="shared" si="3"/>
        <v>51.666666666666664</v>
      </c>
      <c r="M65" s="10">
        <f t="shared" si="4"/>
        <v>54.5</v>
      </c>
      <c r="N65" s="10">
        <f t="shared" si="5"/>
        <v>28.571428571428573</v>
      </c>
      <c r="O65" s="10">
        <f t="shared" si="6"/>
        <v>54.5</v>
      </c>
      <c r="P65" s="35" t="str">
        <f t="shared" si="11"/>
        <v>PM10</v>
      </c>
      <c r="Q65" s="35" t="str">
        <f t="shared" si="7"/>
        <v>二级，良</v>
      </c>
      <c r="R65" s="36">
        <f t="shared" si="8"/>
        <v>33.898305084745758</v>
      </c>
      <c r="S65" s="36">
        <f t="shared" si="15"/>
        <v>12.978224613738634</v>
      </c>
      <c r="T65" s="36">
        <f t="shared" si="16"/>
        <v>20.920080471007125</v>
      </c>
      <c r="U65" s="37" t="b">
        <f t="shared" si="9"/>
        <v>0</v>
      </c>
      <c r="V65" s="36">
        <f t="shared" si="12"/>
        <v>188</v>
      </c>
      <c r="W65" s="37">
        <f t="shared" si="13"/>
        <v>0</v>
      </c>
      <c r="X65" s="37" t="b">
        <f t="shared" si="10"/>
        <v>0</v>
      </c>
      <c r="Y65" s="36">
        <f t="shared" si="14"/>
        <v>103.4</v>
      </c>
    </row>
    <row r="66" spans="1:25">
      <c r="A66" s="33" t="s">
        <v>42</v>
      </c>
      <c r="B66" s="33" t="s">
        <v>105</v>
      </c>
      <c r="C66" s="34">
        <v>9</v>
      </c>
      <c r="D66" s="34">
        <v>11</v>
      </c>
      <c r="E66" s="34">
        <v>0.7</v>
      </c>
      <c r="F66" s="34">
        <v>111</v>
      </c>
      <c r="G66" s="34">
        <v>62</v>
      </c>
      <c r="H66" s="34">
        <v>21</v>
      </c>
      <c r="I66" s="10">
        <f t="shared" si="0"/>
        <v>9</v>
      </c>
      <c r="J66" s="10">
        <f t="shared" si="1"/>
        <v>13.75</v>
      </c>
      <c r="K66" s="10">
        <f t="shared" si="2"/>
        <v>17.5</v>
      </c>
      <c r="L66" s="10">
        <f t="shared" si="3"/>
        <v>59.166666666666664</v>
      </c>
      <c r="M66" s="10">
        <f t="shared" si="4"/>
        <v>56</v>
      </c>
      <c r="N66" s="10">
        <f t="shared" si="5"/>
        <v>30</v>
      </c>
      <c r="O66" s="10">
        <f t="shared" si="6"/>
        <v>59.166666666666664</v>
      </c>
      <c r="P66" s="35" t="str">
        <f t="shared" si="11"/>
        <v>O3</v>
      </c>
      <c r="Q66" s="35" t="str">
        <f t="shared" si="7"/>
        <v>二级，良</v>
      </c>
      <c r="R66" s="36">
        <f t="shared" si="8"/>
        <v>33.87096774193548</v>
      </c>
      <c r="S66" s="36">
        <f t="shared" si="15"/>
        <v>13.880006447723858</v>
      </c>
      <c r="T66" s="36">
        <f t="shared" si="16"/>
        <v>19.990961294211623</v>
      </c>
      <c r="U66" s="37" t="b">
        <f t="shared" si="9"/>
        <v>0</v>
      </c>
      <c r="V66" s="36">
        <f t="shared" si="12"/>
        <v>177.33333333333334</v>
      </c>
      <c r="W66" s="37">
        <f t="shared" si="13"/>
        <v>0</v>
      </c>
      <c r="X66" s="37" t="b">
        <f t="shared" si="10"/>
        <v>0</v>
      </c>
      <c r="Y66" s="36">
        <f t="shared" si="14"/>
        <v>97.533333333333331</v>
      </c>
    </row>
    <row r="67" spans="1:25">
      <c r="A67" s="33" t="s">
        <v>42</v>
      </c>
      <c r="B67" s="33" t="s">
        <v>106</v>
      </c>
      <c r="C67" s="34">
        <v>8</v>
      </c>
      <c r="D67" s="34">
        <v>11</v>
      </c>
      <c r="E67" s="34">
        <v>0.6</v>
      </c>
      <c r="F67" s="34">
        <v>118</v>
      </c>
      <c r="G67" s="34">
        <v>67</v>
      </c>
      <c r="H67" s="34">
        <v>21</v>
      </c>
      <c r="I67" s="10">
        <f t="shared" si="0"/>
        <v>8</v>
      </c>
      <c r="J67" s="10">
        <f t="shared" si="1"/>
        <v>13.75</v>
      </c>
      <c r="K67" s="10">
        <f t="shared" si="2"/>
        <v>15</v>
      </c>
      <c r="L67" s="10">
        <f t="shared" si="3"/>
        <v>65</v>
      </c>
      <c r="M67" s="10">
        <f t="shared" si="4"/>
        <v>58.5</v>
      </c>
      <c r="N67" s="10">
        <f t="shared" si="5"/>
        <v>30</v>
      </c>
      <c r="O67" s="10">
        <f t="shared" si="6"/>
        <v>65</v>
      </c>
      <c r="P67" s="35" t="str">
        <f t="shared" si="11"/>
        <v>O3</v>
      </c>
      <c r="Q67" s="35" t="str">
        <f t="shared" si="7"/>
        <v>二级，良</v>
      </c>
      <c r="R67" s="36">
        <f t="shared" si="8"/>
        <v>31.343283582089555</v>
      </c>
      <c r="S67" s="36">
        <f t="shared" si="15"/>
        <v>14.202587092885146</v>
      </c>
      <c r="T67" s="36">
        <f t="shared" si="16"/>
        <v>17.140696489204409</v>
      </c>
      <c r="U67" s="37" t="b">
        <f t="shared" si="9"/>
        <v>0</v>
      </c>
      <c r="V67" s="36">
        <f t="shared" si="12"/>
        <v>168</v>
      </c>
      <c r="W67" s="37">
        <f t="shared" si="13"/>
        <v>0</v>
      </c>
      <c r="X67" s="37" t="b">
        <f t="shared" si="10"/>
        <v>0</v>
      </c>
      <c r="Y67" s="36">
        <f t="shared" si="14"/>
        <v>92.4</v>
      </c>
    </row>
    <row r="68" spans="1:25">
      <c r="A68" s="33" t="s">
        <v>42</v>
      </c>
      <c r="B68" s="33" t="s">
        <v>107</v>
      </c>
      <c r="C68" s="34">
        <v>9</v>
      </c>
      <c r="D68" s="34">
        <v>8</v>
      </c>
      <c r="E68" s="34">
        <v>0.6</v>
      </c>
      <c r="F68" s="34">
        <v>129</v>
      </c>
      <c r="G68" s="34">
        <v>61</v>
      </c>
      <c r="H68" s="34">
        <v>20</v>
      </c>
      <c r="I68" s="10">
        <f t="shared" ref="I68:I131" si="17">IF(COUNT(C68)=1,IF(C68&gt;2620,500,IF(C68&gt;=2100,(C68-2100)*(500-400)/(2620-2100)+400,IF(C68&gt;=1600,(C68-1600)*(400-300)/(2100-1600)+300,IF(C68&gt;=800,(C68-800)*(300-200)/(1600-800)+200,IF(C68&gt;=475,(C68-475)*(200-150)/(800-475)+150,IF(C68&gt;=150,(C68-150)*(150-100)/(475-150)+100,IF(C68&gt;=50,(C68-50)*(100-50)/(150-50)+50,IF(C68&gt;=0,(C68-0)*(50-0)/(50-0)+0,"无效值")))))))))</f>
        <v>9</v>
      </c>
      <c r="J68" s="10">
        <f t="shared" ref="J68:J131" si="18">IF(COUNT(D68)=1,IF(D68&gt;940,500,IF(D68&gt;=750,(D68-750)*(500-400)/(940-750)+400,IF(D68&gt;=565,(D68-565)*(400-300)/(750-565)+300,IF(D68&gt;=280,(D68-280)*(300-200)/(565-280)+200,IF(D68&gt;=180,(D68-180)*(200-150)/(280-180)+150,IF(D68&gt;=80,(D68-80)*(150-100)/(180-80)+100,IF(D68&gt;=40,(D68-40)*(100-50)/(80-40)+50,IF(D68&gt;=0,(D68-0)*(50-0)/(40-0)+0,"无效值")))))))))</f>
        <v>10</v>
      </c>
      <c r="K68" s="10">
        <f t="shared" ref="K68:K131" si="19">IF(COUNT(E68)=1,IF(E68&gt;60,500,IF(E68&gt;=48,(E68-48)*(500-400)/(60-48)+400,IF(E68&gt;=36,(E68-36)*(400-300)/(48-36)+300,IF(E68&gt;=24,(E68-24)*(300-200)/(36-24)+200,IF(E68&gt;=14,(E68-14)*(200-150)/(24-14)+150,IF(E68&gt;=4,(E68-4)*(150-100)/(14-4)+100,IF(E68&gt;=2,(E68-2)*(100-50)/(4-2)+50,IF(E68&gt;=0,(E68-0)*(50-0)/(2-0)+0,"无效值")))))))))</f>
        <v>15</v>
      </c>
      <c r="L68" s="10">
        <f t="shared" ref="L68:L131" si="20">IF(COUNT(F68)=1,IF(F68&gt;800,500,IF(F68&gt;=265,(F68-265)*(300-200)/(800-265)+200,IF(F68&gt;=215,(F68-215)*(200-150)/(265-215)+150,IF(F68&gt;=160,(F68-160)*(150-100)/(215-160)+100,IF(F68&gt;=100,(F68-100)*(100-50)/(160-100)+50,IF(F68&gt;=0,(F68-0)*(50-0)/(100-0)+0,"无效值")))))))</f>
        <v>74.166666666666671</v>
      </c>
      <c r="M68" s="10">
        <f t="shared" ref="M68:M131" si="21">IF(COUNT(G68)=1,IF(G68&gt;600,500,IF(G68&gt;=500,(G68-500)*(500-400)/(600-500)+400,IF(G68&gt;=420,(G68-420)*(400-300)/(500-420)+300,IF(G68&gt;=350,(G68-350)*(300-200)/(420-350)+200,IF(G68&gt;=250,(G68-250)*(200-150)/(350-250)+150,IF(G68&gt;=150,(G68-150)*(150-100)/(250-150)+100,IF(G68&gt;=50,(G68-50)*(100-50)/(150-50)+50,IF(G68&gt;=0,(G68-0)*(50-0)/(50-0)+0,"无效值")))))))))</f>
        <v>55.5</v>
      </c>
      <c r="N68" s="10">
        <f t="shared" ref="N68:N131" si="22">IF(COUNT(H68)=1,IF(H68&gt;500,500,IF(H68&gt;=350,(H68-350)*(500-400)/(500-350)+400,IF(H68&gt;=250,(H68-250)*(400-300)/(350-250)+300,IF(H68&gt;=150,(H68-150)*(300-200)/(250-150)+200,IF(H68&gt;=115,(H68-115)*(200-150)/(150-115)+150,IF(H68&gt;=75,(H68-75)*(150-100)/(115-75)+100,IF(H68&gt;=35,(H68-35)*(100-50)/(75-35)+50,IF(H68&gt;=0,(H68-0)*(50-0)/(35-0)+0,"无效值")))))))))</f>
        <v>28.571428571428573</v>
      </c>
      <c r="O68" s="10">
        <f t="shared" ref="O68:O131" si="23">IF(MAX(I68:N68)&lt;=100,IF(COUNTIF(C68:N68,"&gt;0")=12,MAX(I68:N68),""),MAX(I68:N68))</f>
        <v>74.166666666666671</v>
      </c>
      <c r="P68" s="35" t="str">
        <f t="shared" si="11"/>
        <v>O3</v>
      </c>
      <c r="Q68" s="35" t="str">
        <f t="shared" ref="Q68:Q131" si="24">IF(COUNT(O68)=1,IF(O68&lt;=50,"一级,优",IF(O68&lt;=100,"二级，良",IF(O68&lt;=150,"三级，轻度污染",IF(O68&lt;=200,"四级，中度污染",IF(O68&lt;=300,"五级，重度污染",IF(O68&gt;300,"六级，严重污染")))))))</f>
        <v>二级，良</v>
      </c>
      <c r="R68" s="36">
        <f t="shared" ref="R68:R131" si="25">H68/G68*100</f>
        <v>32.786885245901637</v>
      </c>
      <c r="S68" s="36">
        <f t="shared" si="15"/>
        <v>14.71172365307485</v>
      </c>
      <c r="T68" s="36">
        <f t="shared" si="16"/>
        <v>18.075161592826788</v>
      </c>
      <c r="U68" s="37" t="b">
        <f t="shared" ref="U68:U131" si="26">IF(G68&gt;150,"PM10")</f>
        <v>0</v>
      </c>
      <c r="V68" s="36">
        <f t="shared" si="12"/>
        <v>154.66666666666666</v>
      </c>
      <c r="W68" s="37">
        <f t="shared" si="13"/>
        <v>0</v>
      </c>
      <c r="X68" s="37" t="b">
        <f t="shared" ref="X68:X131" si="27">IF(G68&gt;150,"PM10")</f>
        <v>0</v>
      </c>
      <c r="Y68" s="36">
        <f t="shared" si="14"/>
        <v>85.066666666666663</v>
      </c>
    </row>
    <row r="69" spans="1:25">
      <c r="A69" s="33" t="s">
        <v>42</v>
      </c>
      <c r="B69" s="33" t="s">
        <v>108</v>
      </c>
      <c r="C69" s="34">
        <v>10</v>
      </c>
      <c r="D69" s="34">
        <v>9</v>
      </c>
      <c r="E69" s="34">
        <v>0.6</v>
      </c>
      <c r="F69" s="34">
        <v>131</v>
      </c>
      <c r="G69" s="34">
        <v>62</v>
      </c>
      <c r="H69" s="34">
        <v>20</v>
      </c>
      <c r="I69" s="10">
        <f t="shared" si="17"/>
        <v>10</v>
      </c>
      <c r="J69" s="10">
        <f t="shared" si="18"/>
        <v>11.25</v>
      </c>
      <c r="K69" s="10">
        <f t="shared" si="19"/>
        <v>15</v>
      </c>
      <c r="L69" s="10">
        <f t="shared" si="20"/>
        <v>75.833333333333329</v>
      </c>
      <c r="M69" s="10">
        <f t="shared" si="21"/>
        <v>56</v>
      </c>
      <c r="N69" s="10">
        <f t="shared" si="22"/>
        <v>28.571428571428573</v>
      </c>
      <c r="O69" s="10">
        <f t="shared" si="23"/>
        <v>75.833333333333329</v>
      </c>
      <c r="P69" s="35" t="str">
        <f t="shared" ref="P69:P132" si="28">IF(O69&lt;=50,"",IF(O69=I69,"SO2",IF(O69=J69,"NO2",IF(O69=K69,"CO",IF(O69=L69,"O3",IF(O69=M69,"PM10",IF(O69=N69,"PM2.5",)))))))</f>
        <v>O3</v>
      </c>
      <c r="Q69" s="35" t="str">
        <f t="shared" si="24"/>
        <v>二级，良</v>
      </c>
      <c r="R69" s="36">
        <f t="shared" si="25"/>
        <v>32.258064516129032</v>
      </c>
      <c r="S69" s="36">
        <f t="shared" si="15"/>
        <v>15.255411901681134</v>
      </c>
      <c r="T69" s="36">
        <f t="shared" si="16"/>
        <v>17.002652614447896</v>
      </c>
      <c r="U69" s="37" t="b">
        <f t="shared" si="26"/>
        <v>0</v>
      </c>
      <c r="V69" s="36">
        <f t="shared" si="12"/>
        <v>142</v>
      </c>
      <c r="W69" s="37">
        <f t="shared" si="13"/>
        <v>0</v>
      </c>
      <c r="X69" s="37" t="b">
        <f t="shared" si="27"/>
        <v>0</v>
      </c>
      <c r="Y69" s="36">
        <f t="shared" si="14"/>
        <v>78.099999999999994</v>
      </c>
    </row>
    <row r="70" spans="1:25">
      <c r="A70" s="33" t="s">
        <v>42</v>
      </c>
      <c r="B70" s="33" t="s">
        <v>109</v>
      </c>
      <c r="C70" s="34">
        <v>10</v>
      </c>
      <c r="D70" s="34">
        <v>9</v>
      </c>
      <c r="E70" s="34">
        <v>0.6</v>
      </c>
      <c r="F70" s="34">
        <v>131</v>
      </c>
      <c r="G70" s="34">
        <v>62</v>
      </c>
      <c r="H70" s="34">
        <v>19</v>
      </c>
      <c r="I70" s="10">
        <f t="shared" si="17"/>
        <v>10</v>
      </c>
      <c r="J70" s="10">
        <f t="shared" si="18"/>
        <v>11.25</v>
      </c>
      <c r="K70" s="10">
        <f t="shared" si="19"/>
        <v>15</v>
      </c>
      <c r="L70" s="10">
        <f t="shared" si="20"/>
        <v>75.833333333333329</v>
      </c>
      <c r="M70" s="10">
        <f t="shared" si="21"/>
        <v>56</v>
      </c>
      <c r="N70" s="10">
        <f t="shared" si="22"/>
        <v>27.142857142857142</v>
      </c>
      <c r="O70" s="10">
        <f t="shared" si="23"/>
        <v>75.833333333333329</v>
      </c>
      <c r="P70" s="35" t="str">
        <f t="shared" si="28"/>
        <v>O3</v>
      </c>
      <c r="Q70" s="35" t="str">
        <f t="shared" si="24"/>
        <v>二级，良</v>
      </c>
      <c r="R70" s="36">
        <f t="shared" si="25"/>
        <v>30.64516129032258</v>
      </c>
      <c r="S70" s="36">
        <f t="shared" si="15"/>
        <v>15.923381924489865</v>
      </c>
      <c r="T70" s="36">
        <f t="shared" si="16"/>
        <v>14.721779365832715</v>
      </c>
      <c r="U70" s="37" t="b">
        <f t="shared" si="26"/>
        <v>0</v>
      </c>
      <c r="V70" s="36">
        <f t="shared" si="12"/>
        <v>129.66666666666666</v>
      </c>
      <c r="W70" s="37">
        <f t="shared" si="13"/>
        <v>0</v>
      </c>
      <c r="X70" s="37" t="b">
        <f t="shared" si="27"/>
        <v>0</v>
      </c>
      <c r="Y70" s="36">
        <f t="shared" si="14"/>
        <v>71.316666666666663</v>
      </c>
    </row>
    <row r="71" spans="1:25">
      <c r="A71" s="33" t="s">
        <v>42</v>
      </c>
      <c r="B71" s="33" t="s">
        <v>110</v>
      </c>
      <c r="C71" s="34">
        <v>10</v>
      </c>
      <c r="D71" s="34">
        <v>18</v>
      </c>
      <c r="E71" s="34">
        <v>0.6</v>
      </c>
      <c r="F71" s="34">
        <v>123</v>
      </c>
      <c r="G71" s="34">
        <v>54</v>
      </c>
      <c r="H71" s="34">
        <v>19</v>
      </c>
      <c r="I71" s="10">
        <f t="shared" si="17"/>
        <v>10</v>
      </c>
      <c r="J71" s="10">
        <f t="shared" si="18"/>
        <v>22.5</v>
      </c>
      <c r="K71" s="10">
        <f t="shared" si="19"/>
        <v>15</v>
      </c>
      <c r="L71" s="10">
        <f t="shared" si="20"/>
        <v>69.166666666666671</v>
      </c>
      <c r="M71" s="10">
        <f t="shared" si="21"/>
        <v>52</v>
      </c>
      <c r="N71" s="10">
        <f t="shared" si="22"/>
        <v>27.142857142857142</v>
      </c>
      <c r="O71" s="10">
        <f t="shared" si="23"/>
        <v>69.166666666666671</v>
      </c>
      <c r="P71" s="35" t="str">
        <f t="shared" si="28"/>
        <v>O3</v>
      </c>
      <c r="Q71" s="35" t="str">
        <f t="shared" si="24"/>
        <v>二级，良</v>
      </c>
      <c r="R71" s="36">
        <f t="shared" si="25"/>
        <v>35.185185185185183</v>
      </c>
      <c r="S71" s="36">
        <f t="shared" si="15"/>
        <v>16.233555621760335</v>
      </c>
      <c r="T71" s="36">
        <f t="shared" si="16"/>
        <v>18.951629563424849</v>
      </c>
      <c r="U71" s="37" t="b">
        <f t="shared" si="26"/>
        <v>0</v>
      </c>
      <c r="V71" s="36">
        <f t="shared" si="12"/>
        <v>124.33333333333333</v>
      </c>
      <c r="W71" s="37">
        <f t="shared" si="13"/>
        <v>0</v>
      </c>
      <c r="X71" s="37" t="b">
        <f t="shared" si="27"/>
        <v>0</v>
      </c>
      <c r="Y71" s="36">
        <f t="shared" si="14"/>
        <v>68.383333333333326</v>
      </c>
    </row>
    <row r="72" spans="1:25">
      <c r="A72" s="33" t="s">
        <v>42</v>
      </c>
      <c r="B72" s="33" t="s">
        <v>111</v>
      </c>
      <c r="C72" s="34">
        <v>11</v>
      </c>
      <c r="D72" s="34">
        <v>40</v>
      </c>
      <c r="E72" s="34">
        <v>0.7</v>
      </c>
      <c r="F72" s="34">
        <v>93</v>
      </c>
      <c r="G72" s="34">
        <v>79</v>
      </c>
      <c r="H72" s="34">
        <v>23</v>
      </c>
      <c r="I72" s="10">
        <f t="shared" si="17"/>
        <v>11</v>
      </c>
      <c r="J72" s="10">
        <f t="shared" si="18"/>
        <v>50</v>
      </c>
      <c r="K72" s="10">
        <f t="shared" si="19"/>
        <v>17.5</v>
      </c>
      <c r="L72" s="10">
        <f t="shared" si="20"/>
        <v>46.5</v>
      </c>
      <c r="M72" s="10">
        <f t="shared" si="21"/>
        <v>64.5</v>
      </c>
      <c r="N72" s="10">
        <f t="shared" si="22"/>
        <v>32.857142857142854</v>
      </c>
      <c r="O72" s="10">
        <f t="shared" si="23"/>
        <v>64.5</v>
      </c>
      <c r="P72" s="35" t="str">
        <f t="shared" si="28"/>
        <v>PM10</v>
      </c>
      <c r="Q72" s="35" t="str">
        <f t="shared" si="24"/>
        <v>二级，良</v>
      </c>
      <c r="R72" s="36">
        <f t="shared" si="25"/>
        <v>29.11392405063291</v>
      </c>
      <c r="S72" s="36">
        <f t="shared" si="15"/>
        <v>16.340795630130291</v>
      </c>
      <c r="T72" s="36">
        <f t="shared" si="16"/>
        <v>12.773128420502619</v>
      </c>
      <c r="U72" s="37" t="b">
        <f t="shared" si="26"/>
        <v>0</v>
      </c>
      <c r="V72" s="36">
        <f t="shared" si="12"/>
        <v>122.66666666666667</v>
      </c>
      <c r="W72" s="37">
        <f t="shared" si="13"/>
        <v>0</v>
      </c>
      <c r="X72" s="37" t="b">
        <f t="shared" si="27"/>
        <v>0</v>
      </c>
      <c r="Y72" s="36">
        <f t="shared" si="14"/>
        <v>67.466666666666669</v>
      </c>
    </row>
    <row r="73" spans="1:25">
      <c r="A73" s="33" t="s">
        <v>42</v>
      </c>
      <c r="B73" s="33" t="s">
        <v>112</v>
      </c>
      <c r="C73" s="34">
        <v>13</v>
      </c>
      <c r="D73" s="34">
        <v>37</v>
      </c>
      <c r="E73" s="34">
        <v>0.8</v>
      </c>
      <c r="F73" s="34">
        <v>83</v>
      </c>
      <c r="G73" s="34">
        <v>98</v>
      </c>
      <c r="H73" s="34">
        <v>35</v>
      </c>
      <c r="I73" s="10">
        <f t="shared" si="17"/>
        <v>13</v>
      </c>
      <c r="J73" s="10">
        <f t="shared" si="18"/>
        <v>46.25</v>
      </c>
      <c r="K73" s="10">
        <f t="shared" si="19"/>
        <v>20</v>
      </c>
      <c r="L73" s="10">
        <f t="shared" si="20"/>
        <v>41.5</v>
      </c>
      <c r="M73" s="10">
        <f t="shared" si="21"/>
        <v>74</v>
      </c>
      <c r="N73" s="10">
        <f t="shared" si="22"/>
        <v>50</v>
      </c>
      <c r="O73" s="10">
        <f t="shared" si="23"/>
        <v>74</v>
      </c>
      <c r="P73" s="35" t="str">
        <f t="shared" si="28"/>
        <v>PM10</v>
      </c>
      <c r="Q73" s="35" t="str">
        <f t="shared" si="24"/>
        <v>二级，良</v>
      </c>
      <c r="R73" s="36">
        <f t="shared" si="25"/>
        <v>35.714285714285715</v>
      </c>
      <c r="S73" s="36">
        <f t="shared" si="15"/>
        <v>15.944375322521738</v>
      </c>
      <c r="T73" s="36">
        <f t="shared" si="16"/>
        <v>19.769910391763979</v>
      </c>
      <c r="U73" s="37" t="b">
        <f t="shared" si="26"/>
        <v>0</v>
      </c>
      <c r="V73" s="36">
        <f t="shared" si="12"/>
        <v>128.33333333333334</v>
      </c>
      <c r="W73" s="37">
        <f t="shared" si="13"/>
        <v>0</v>
      </c>
      <c r="X73" s="37" t="b">
        <f t="shared" si="27"/>
        <v>0</v>
      </c>
      <c r="Y73" s="36">
        <f t="shared" si="14"/>
        <v>70.583333333333343</v>
      </c>
    </row>
    <row r="74" spans="1:25">
      <c r="A74" s="33" t="s">
        <v>42</v>
      </c>
      <c r="B74" s="33" t="s">
        <v>113</v>
      </c>
      <c r="C74" s="34">
        <v>13</v>
      </c>
      <c r="D74" s="34">
        <v>53</v>
      </c>
      <c r="E74" s="34">
        <v>0.8</v>
      </c>
      <c r="F74" s="34">
        <v>63</v>
      </c>
      <c r="G74" s="34">
        <v>154</v>
      </c>
      <c r="H74" s="34">
        <v>34</v>
      </c>
      <c r="I74" s="10">
        <f t="shared" si="17"/>
        <v>13</v>
      </c>
      <c r="J74" s="10">
        <f t="shared" si="18"/>
        <v>66.25</v>
      </c>
      <c r="K74" s="10">
        <f t="shared" si="19"/>
        <v>20</v>
      </c>
      <c r="L74" s="10">
        <f t="shared" si="20"/>
        <v>31.5</v>
      </c>
      <c r="M74" s="10">
        <f t="shared" si="21"/>
        <v>102</v>
      </c>
      <c r="N74" s="10">
        <f t="shared" si="22"/>
        <v>48.571428571428569</v>
      </c>
      <c r="O74" s="10">
        <f t="shared" si="23"/>
        <v>102</v>
      </c>
      <c r="P74" s="35" t="str">
        <f t="shared" si="28"/>
        <v>PM10</v>
      </c>
      <c r="Q74" s="35" t="str">
        <f t="shared" si="24"/>
        <v>三级，轻度污染</v>
      </c>
      <c r="R74" s="36">
        <f t="shared" si="25"/>
        <v>22.077922077922079</v>
      </c>
      <c r="S74" s="36">
        <f t="shared" si="15"/>
        <v>16.308625500204755</v>
      </c>
      <c r="T74" s="36">
        <f t="shared" si="16"/>
        <v>5.7692965777173235</v>
      </c>
      <c r="U74" s="37" t="str">
        <f t="shared" si="26"/>
        <v>PM10</v>
      </c>
      <c r="V74" s="36">
        <f t="shared" ref="V74:V137" si="29">AVERAGE(G68:G73)*2</f>
        <v>138.66666666666666</v>
      </c>
      <c r="W74" s="37">
        <f t="shared" ref="W74:W137" si="30">IF(V74="","",IF(G74&gt;=V74,1,0))</f>
        <v>1</v>
      </c>
      <c r="X74" s="37" t="str">
        <f t="shared" si="27"/>
        <v>PM10</v>
      </c>
      <c r="Y74" s="36">
        <f t="shared" ref="Y74:Y137" si="31">AVERAGE(G68:G73)*10%+AVERAGE(G68:G73)</f>
        <v>76.266666666666666</v>
      </c>
    </row>
    <row r="75" spans="1:25">
      <c r="A75" s="33" t="s">
        <v>42</v>
      </c>
      <c r="B75" s="33" t="s">
        <v>114</v>
      </c>
      <c r="C75" s="34">
        <v>12</v>
      </c>
      <c r="D75" s="34">
        <v>62</v>
      </c>
      <c r="E75" s="34">
        <v>0.9</v>
      </c>
      <c r="F75" s="34">
        <v>44</v>
      </c>
      <c r="G75" s="34">
        <v>135</v>
      </c>
      <c r="H75" s="34">
        <v>58</v>
      </c>
      <c r="I75" s="10">
        <f t="shared" si="17"/>
        <v>12</v>
      </c>
      <c r="J75" s="10">
        <f t="shared" si="18"/>
        <v>77.5</v>
      </c>
      <c r="K75" s="10">
        <f t="shared" si="19"/>
        <v>22.5</v>
      </c>
      <c r="L75" s="10">
        <f t="shared" si="20"/>
        <v>22</v>
      </c>
      <c r="M75" s="10">
        <f t="shared" si="21"/>
        <v>92.5</v>
      </c>
      <c r="N75" s="10">
        <f t="shared" si="22"/>
        <v>78.75</v>
      </c>
      <c r="O75" s="10">
        <f t="shared" si="23"/>
        <v>92.5</v>
      </c>
      <c r="P75" s="35" t="str">
        <f t="shared" si="28"/>
        <v>PM10</v>
      </c>
      <c r="Q75" s="35" t="str">
        <f t="shared" si="24"/>
        <v>二级，良</v>
      </c>
      <c r="R75" s="36">
        <f t="shared" si="25"/>
        <v>42.962962962962962</v>
      </c>
      <c r="S75" s="36">
        <f t="shared" ref="S75:S138" si="32">AVERAGE(R69:R74)*0.5</f>
        <v>15.416211902873124</v>
      </c>
      <c r="T75" s="36">
        <f t="shared" ref="T75:T138" si="33">R75-S75</f>
        <v>27.546751060089839</v>
      </c>
      <c r="U75" s="37" t="b">
        <f t="shared" si="26"/>
        <v>0</v>
      </c>
      <c r="V75" s="36">
        <f t="shared" si="29"/>
        <v>169.66666666666666</v>
      </c>
      <c r="W75" s="37">
        <f t="shared" si="30"/>
        <v>0</v>
      </c>
      <c r="X75" s="37" t="b">
        <f t="shared" si="27"/>
        <v>0</v>
      </c>
      <c r="Y75" s="36">
        <f t="shared" si="31"/>
        <v>93.316666666666663</v>
      </c>
    </row>
    <row r="76" spans="1:25">
      <c r="A76" s="33" t="s">
        <v>42</v>
      </c>
      <c r="B76" s="33" t="s">
        <v>115</v>
      </c>
      <c r="C76" s="34">
        <v>11</v>
      </c>
      <c r="D76" s="34">
        <v>55</v>
      </c>
      <c r="E76" s="34">
        <v>0.9</v>
      </c>
      <c r="F76" s="34">
        <v>42</v>
      </c>
      <c r="G76" s="34">
        <v>149</v>
      </c>
      <c r="H76" s="34">
        <v>71</v>
      </c>
      <c r="I76" s="10">
        <f t="shared" si="17"/>
        <v>11</v>
      </c>
      <c r="J76" s="10">
        <f t="shared" si="18"/>
        <v>68.75</v>
      </c>
      <c r="K76" s="10">
        <f t="shared" si="19"/>
        <v>22.5</v>
      </c>
      <c r="L76" s="10">
        <f t="shared" si="20"/>
        <v>21</v>
      </c>
      <c r="M76" s="10">
        <f t="shared" si="21"/>
        <v>99.5</v>
      </c>
      <c r="N76" s="10">
        <f t="shared" si="22"/>
        <v>95</v>
      </c>
      <c r="O76" s="10">
        <f t="shared" si="23"/>
        <v>99.5</v>
      </c>
      <c r="P76" s="35" t="str">
        <f t="shared" si="28"/>
        <v>PM10</v>
      </c>
      <c r="Q76" s="35" t="str">
        <f t="shared" si="24"/>
        <v>二级，良</v>
      </c>
      <c r="R76" s="36">
        <f t="shared" si="25"/>
        <v>47.651006711409394</v>
      </c>
      <c r="S76" s="36">
        <f t="shared" si="32"/>
        <v>16.308286773442621</v>
      </c>
      <c r="T76" s="36">
        <f t="shared" si="33"/>
        <v>31.342719937966773</v>
      </c>
      <c r="U76" s="37" t="b">
        <f t="shared" si="26"/>
        <v>0</v>
      </c>
      <c r="V76" s="36">
        <f t="shared" si="29"/>
        <v>194</v>
      </c>
      <c r="W76" s="37">
        <f t="shared" si="30"/>
        <v>0</v>
      </c>
      <c r="X76" s="37" t="b">
        <f t="shared" si="27"/>
        <v>0</v>
      </c>
      <c r="Y76" s="36">
        <f t="shared" si="31"/>
        <v>106.7</v>
      </c>
    </row>
    <row r="77" spans="1:25">
      <c r="A77" s="33" t="s">
        <v>42</v>
      </c>
      <c r="B77" s="33" t="s">
        <v>116</v>
      </c>
      <c r="C77" s="34">
        <v>10</v>
      </c>
      <c r="D77" s="34">
        <v>64</v>
      </c>
      <c r="E77" s="34">
        <v>1</v>
      </c>
      <c r="F77" s="34">
        <v>23</v>
      </c>
      <c r="G77" s="34">
        <v>145</v>
      </c>
      <c r="H77" s="34">
        <v>61</v>
      </c>
      <c r="I77" s="10">
        <f t="shared" si="17"/>
        <v>10</v>
      </c>
      <c r="J77" s="10">
        <f t="shared" si="18"/>
        <v>80</v>
      </c>
      <c r="K77" s="10">
        <f t="shared" si="19"/>
        <v>25</v>
      </c>
      <c r="L77" s="10">
        <f t="shared" si="20"/>
        <v>11.5</v>
      </c>
      <c r="M77" s="10">
        <f t="shared" si="21"/>
        <v>97.5</v>
      </c>
      <c r="N77" s="10">
        <f t="shared" si="22"/>
        <v>82.5</v>
      </c>
      <c r="O77" s="10">
        <f t="shared" si="23"/>
        <v>97.5</v>
      </c>
      <c r="P77" s="35" t="str">
        <f t="shared" si="28"/>
        <v>PM10</v>
      </c>
      <c r="Q77" s="35" t="str">
        <f t="shared" si="24"/>
        <v>二级，良</v>
      </c>
      <c r="R77" s="36">
        <f t="shared" si="25"/>
        <v>42.068965517241381</v>
      </c>
      <c r="S77" s="36">
        <f t="shared" si="32"/>
        <v>17.725440558533187</v>
      </c>
      <c r="T77" s="36">
        <f t="shared" si="33"/>
        <v>24.343524958708194</v>
      </c>
      <c r="U77" s="37" t="b">
        <f t="shared" si="26"/>
        <v>0</v>
      </c>
      <c r="V77" s="36">
        <f t="shared" si="29"/>
        <v>223</v>
      </c>
      <c r="W77" s="37">
        <f t="shared" si="30"/>
        <v>0</v>
      </c>
      <c r="X77" s="37" t="b">
        <f t="shared" si="27"/>
        <v>0</v>
      </c>
      <c r="Y77" s="36">
        <f t="shared" si="31"/>
        <v>122.65</v>
      </c>
    </row>
    <row r="78" spans="1:25">
      <c r="A78" s="33" t="s">
        <v>42</v>
      </c>
      <c r="B78" s="33" t="s">
        <v>117</v>
      </c>
      <c r="C78" s="34">
        <v>10</v>
      </c>
      <c r="D78" s="34">
        <v>36</v>
      </c>
      <c r="E78" s="34">
        <v>0.9</v>
      </c>
      <c r="F78" s="34">
        <v>43</v>
      </c>
      <c r="G78" s="34">
        <v>120</v>
      </c>
      <c r="H78" s="34">
        <v>51</v>
      </c>
      <c r="I78" s="10">
        <f t="shared" si="17"/>
        <v>10</v>
      </c>
      <c r="J78" s="10">
        <f t="shared" si="18"/>
        <v>45</v>
      </c>
      <c r="K78" s="10">
        <f t="shared" si="19"/>
        <v>22.5</v>
      </c>
      <c r="L78" s="10">
        <f t="shared" si="20"/>
        <v>21.5</v>
      </c>
      <c r="M78" s="10">
        <f t="shared" si="21"/>
        <v>85</v>
      </c>
      <c r="N78" s="10">
        <f t="shared" si="22"/>
        <v>70</v>
      </c>
      <c r="O78" s="10">
        <f t="shared" si="23"/>
        <v>85</v>
      </c>
      <c r="P78" s="35" t="str">
        <f t="shared" si="28"/>
        <v>PM10</v>
      </c>
      <c r="Q78" s="35" t="str">
        <f t="shared" si="24"/>
        <v>二级，良</v>
      </c>
      <c r="R78" s="36">
        <f t="shared" si="25"/>
        <v>42.5</v>
      </c>
      <c r="S78" s="36">
        <f t="shared" si="32"/>
        <v>18.299088919537869</v>
      </c>
      <c r="T78" s="36">
        <f t="shared" si="33"/>
        <v>24.200911080462131</v>
      </c>
      <c r="U78" s="37" t="b">
        <f t="shared" si="26"/>
        <v>0</v>
      </c>
      <c r="V78" s="36">
        <f t="shared" si="29"/>
        <v>253.33333333333334</v>
      </c>
      <c r="W78" s="37">
        <f t="shared" si="30"/>
        <v>0</v>
      </c>
      <c r="X78" s="37" t="b">
        <f t="shared" si="27"/>
        <v>0</v>
      </c>
      <c r="Y78" s="36">
        <f t="shared" si="31"/>
        <v>139.33333333333334</v>
      </c>
    </row>
    <row r="79" spans="1:25">
      <c r="A79" s="33" t="s">
        <v>42</v>
      </c>
      <c r="B79" s="33" t="s">
        <v>118</v>
      </c>
      <c r="C79" s="34">
        <v>11</v>
      </c>
      <c r="D79" s="34">
        <v>17</v>
      </c>
      <c r="E79" s="34">
        <v>0.8</v>
      </c>
      <c r="F79" s="34">
        <v>61</v>
      </c>
      <c r="G79" s="34">
        <v>93</v>
      </c>
      <c r="H79" s="34">
        <v>36</v>
      </c>
      <c r="I79" s="10">
        <f t="shared" si="17"/>
        <v>11</v>
      </c>
      <c r="J79" s="10">
        <f t="shared" si="18"/>
        <v>21.25</v>
      </c>
      <c r="K79" s="10">
        <f t="shared" si="19"/>
        <v>20</v>
      </c>
      <c r="L79" s="10">
        <f t="shared" si="20"/>
        <v>30.5</v>
      </c>
      <c r="M79" s="10">
        <f t="shared" si="21"/>
        <v>71.5</v>
      </c>
      <c r="N79" s="10">
        <f t="shared" si="22"/>
        <v>51.25</v>
      </c>
      <c r="O79" s="10">
        <f t="shared" si="23"/>
        <v>71.5</v>
      </c>
      <c r="P79" s="35" t="str">
        <f t="shared" si="28"/>
        <v>PM10</v>
      </c>
      <c r="Q79" s="35" t="str">
        <f t="shared" si="24"/>
        <v>二级，良</v>
      </c>
      <c r="R79" s="36">
        <f t="shared" si="25"/>
        <v>38.70967741935484</v>
      </c>
      <c r="S79" s="36">
        <f t="shared" si="32"/>
        <v>19.414595248651793</v>
      </c>
      <c r="T79" s="36">
        <f t="shared" si="33"/>
        <v>19.295082170703047</v>
      </c>
      <c r="U79" s="37" t="b">
        <f t="shared" si="26"/>
        <v>0</v>
      </c>
      <c r="V79" s="36">
        <f t="shared" si="29"/>
        <v>267</v>
      </c>
      <c r="W79" s="37">
        <f t="shared" si="30"/>
        <v>0</v>
      </c>
      <c r="X79" s="37" t="b">
        <f t="shared" si="27"/>
        <v>0</v>
      </c>
      <c r="Y79" s="36">
        <f t="shared" si="31"/>
        <v>146.85</v>
      </c>
    </row>
    <row r="80" spans="1:25">
      <c r="A80" s="33" t="s">
        <v>42</v>
      </c>
      <c r="B80" s="33" t="s">
        <v>119</v>
      </c>
      <c r="C80" s="34">
        <v>13</v>
      </c>
      <c r="D80" s="34">
        <v>21</v>
      </c>
      <c r="E80" s="34">
        <v>0.8</v>
      </c>
      <c r="F80" s="34">
        <v>59</v>
      </c>
      <c r="G80" s="34">
        <v>79</v>
      </c>
      <c r="H80" s="34">
        <v>36</v>
      </c>
      <c r="I80" s="10">
        <f t="shared" si="17"/>
        <v>13</v>
      </c>
      <c r="J80" s="10">
        <f t="shared" si="18"/>
        <v>26.25</v>
      </c>
      <c r="K80" s="10">
        <f t="shared" si="19"/>
        <v>20</v>
      </c>
      <c r="L80" s="10">
        <f t="shared" si="20"/>
        <v>29.5</v>
      </c>
      <c r="M80" s="10">
        <f t="shared" si="21"/>
        <v>64.5</v>
      </c>
      <c r="N80" s="10">
        <f t="shared" si="22"/>
        <v>51.25</v>
      </c>
      <c r="O80" s="10">
        <f t="shared" si="23"/>
        <v>64.5</v>
      </c>
      <c r="P80" s="35" t="str">
        <f t="shared" si="28"/>
        <v>PM10</v>
      </c>
      <c r="Q80" s="35" t="str">
        <f t="shared" si="24"/>
        <v>二级，良</v>
      </c>
      <c r="R80" s="36">
        <f t="shared" si="25"/>
        <v>45.569620253164558</v>
      </c>
      <c r="S80" s="36">
        <f t="shared" si="32"/>
        <v>19.664211224074222</v>
      </c>
      <c r="T80" s="36">
        <f t="shared" si="33"/>
        <v>25.905409029090336</v>
      </c>
      <c r="U80" s="37" t="b">
        <f t="shared" si="26"/>
        <v>0</v>
      </c>
      <c r="V80" s="36">
        <f t="shared" si="29"/>
        <v>265.33333333333331</v>
      </c>
      <c r="W80" s="37">
        <f t="shared" si="30"/>
        <v>0</v>
      </c>
      <c r="X80" s="37" t="b">
        <f t="shared" si="27"/>
        <v>0</v>
      </c>
      <c r="Y80" s="36">
        <f t="shared" si="31"/>
        <v>145.93333333333334</v>
      </c>
    </row>
    <row r="81" spans="1:25">
      <c r="A81" s="33" t="s">
        <v>42</v>
      </c>
      <c r="B81" s="33" t="s">
        <v>120</v>
      </c>
      <c r="C81" s="34">
        <v>9</v>
      </c>
      <c r="D81" s="34">
        <v>12</v>
      </c>
      <c r="E81" s="34">
        <v>0.7</v>
      </c>
      <c r="F81" s="34">
        <v>65</v>
      </c>
      <c r="G81" s="34">
        <v>82</v>
      </c>
      <c r="H81" s="34">
        <v>30</v>
      </c>
      <c r="I81" s="10">
        <f t="shared" si="17"/>
        <v>9</v>
      </c>
      <c r="J81" s="10">
        <f t="shared" si="18"/>
        <v>15</v>
      </c>
      <c r="K81" s="10">
        <f t="shared" si="19"/>
        <v>17.5</v>
      </c>
      <c r="L81" s="10">
        <f t="shared" si="20"/>
        <v>32.5</v>
      </c>
      <c r="M81" s="10">
        <f t="shared" si="21"/>
        <v>66</v>
      </c>
      <c r="N81" s="10">
        <f t="shared" si="22"/>
        <v>42.857142857142854</v>
      </c>
      <c r="O81" s="10">
        <f t="shared" si="23"/>
        <v>66</v>
      </c>
      <c r="P81" s="35" t="str">
        <f t="shared" si="28"/>
        <v>PM10</v>
      </c>
      <c r="Q81" s="35" t="str">
        <f t="shared" si="24"/>
        <v>二级，良</v>
      </c>
      <c r="R81" s="36">
        <f t="shared" si="25"/>
        <v>36.585365853658537</v>
      </c>
      <c r="S81" s="36">
        <f t="shared" si="32"/>
        <v>21.621852738677763</v>
      </c>
      <c r="T81" s="36">
        <f t="shared" si="33"/>
        <v>14.963513114980774</v>
      </c>
      <c r="U81" s="37" t="b">
        <f t="shared" si="26"/>
        <v>0</v>
      </c>
      <c r="V81" s="36">
        <f t="shared" si="29"/>
        <v>240.33333333333334</v>
      </c>
      <c r="W81" s="37">
        <f t="shared" si="30"/>
        <v>0</v>
      </c>
      <c r="X81" s="37" t="b">
        <f t="shared" si="27"/>
        <v>0</v>
      </c>
      <c r="Y81" s="36">
        <f t="shared" si="31"/>
        <v>132.18333333333334</v>
      </c>
    </row>
    <row r="82" spans="1:25">
      <c r="A82" s="33" t="s">
        <v>42</v>
      </c>
      <c r="B82" s="33" t="s">
        <v>121</v>
      </c>
      <c r="C82" s="34">
        <v>9</v>
      </c>
      <c r="D82" s="34">
        <v>12</v>
      </c>
      <c r="E82" s="34">
        <v>0.7</v>
      </c>
      <c r="F82" s="34">
        <v>62</v>
      </c>
      <c r="G82" s="34">
        <v>64</v>
      </c>
      <c r="H82" s="34">
        <v>28</v>
      </c>
      <c r="I82" s="10">
        <f t="shared" si="17"/>
        <v>9</v>
      </c>
      <c r="J82" s="10">
        <f t="shared" si="18"/>
        <v>15</v>
      </c>
      <c r="K82" s="10">
        <f t="shared" si="19"/>
        <v>17.5</v>
      </c>
      <c r="L82" s="10">
        <f t="shared" si="20"/>
        <v>31</v>
      </c>
      <c r="M82" s="10">
        <f t="shared" si="21"/>
        <v>57</v>
      </c>
      <c r="N82" s="10">
        <f t="shared" si="22"/>
        <v>40</v>
      </c>
      <c r="O82" s="10">
        <f t="shared" si="23"/>
        <v>57</v>
      </c>
      <c r="P82" s="35" t="str">
        <f t="shared" si="28"/>
        <v>PM10</v>
      </c>
      <c r="Q82" s="35" t="str">
        <f t="shared" si="24"/>
        <v>二级，良</v>
      </c>
      <c r="R82" s="36">
        <f t="shared" si="25"/>
        <v>43.75</v>
      </c>
      <c r="S82" s="36">
        <f t="shared" si="32"/>
        <v>21.090386312902393</v>
      </c>
      <c r="T82" s="36">
        <f t="shared" si="33"/>
        <v>22.659613687097607</v>
      </c>
      <c r="U82" s="37" t="b">
        <f t="shared" si="26"/>
        <v>0</v>
      </c>
      <c r="V82" s="36">
        <f t="shared" si="29"/>
        <v>222.66666666666666</v>
      </c>
      <c r="W82" s="37">
        <f t="shared" si="30"/>
        <v>0</v>
      </c>
      <c r="X82" s="37" t="b">
        <f t="shared" si="27"/>
        <v>0</v>
      </c>
      <c r="Y82" s="36">
        <f t="shared" si="31"/>
        <v>122.46666666666667</v>
      </c>
    </row>
    <row r="83" spans="1:25">
      <c r="A83" s="33" t="s">
        <v>42</v>
      </c>
      <c r="B83" s="33" t="s">
        <v>122</v>
      </c>
      <c r="C83" s="34">
        <v>8</v>
      </c>
      <c r="D83" s="34">
        <v>14</v>
      </c>
      <c r="E83" s="34">
        <v>0.7</v>
      </c>
      <c r="F83" s="34">
        <v>59</v>
      </c>
      <c r="G83" s="34">
        <v>51</v>
      </c>
      <c r="H83" s="34">
        <v>28</v>
      </c>
      <c r="I83" s="10">
        <f t="shared" si="17"/>
        <v>8</v>
      </c>
      <c r="J83" s="10">
        <f t="shared" si="18"/>
        <v>17.5</v>
      </c>
      <c r="K83" s="10">
        <f t="shared" si="19"/>
        <v>17.5</v>
      </c>
      <c r="L83" s="10">
        <f t="shared" si="20"/>
        <v>29.5</v>
      </c>
      <c r="M83" s="10">
        <f t="shared" si="21"/>
        <v>50.5</v>
      </c>
      <c r="N83" s="10">
        <f t="shared" si="22"/>
        <v>40</v>
      </c>
      <c r="O83" s="10">
        <f t="shared" si="23"/>
        <v>50.5</v>
      </c>
      <c r="P83" s="35" t="str">
        <f t="shared" si="28"/>
        <v>PM10</v>
      </c>
      <c r="Q83" s="35" t="str">
        <f t="shared" si="24"/>
        <v>二级，良</v>
      </c>
      <c r="R83" s="36">
        <f t="shared" si="25"/>
        <v>54.901960784313729</v>
      </c>
      <c r="S83" s="36">
        <f t="shared" si="32"/>
        <v>20.765302420284943</v>
      </c>
      <c r="T83" s="36">
        <f t="shared" si="33"/>
        <v>34.13665836402879</v>
      </c>
      <c r="U83" s="37" t="b">
        <f t="shared" si="26"/>
        <v>0</v>
      </c>
      <c r="V83" s="36">
        <f t="shared" si="29"/>
        <v>194.33333333333334</v>
      </c>
      <c r="W83" s="37">
        <f t="shared" si="30"/>
        <v>0</v>
      </c>
      <c r="X83" s="37" t="b">
        <f t="shared" si="27"/>
        <v>0</v>
      </c>
      <c r="Y83" s="36">
        <f t="shared" si="31"/>
        <v>106.88333333333334</v>
      </c>
    </row>
    <row r="84" spans="1:25">
      <c r="A84" s="33" t="s">
        <v>42</v>
      </c>
      <c r="B84" s="33" t="s">
        <v>123</v>
      </c>
      <c r="C84" s="34">
        <v>9</v>
      </c>
      <c r="D84" s="34">
        <v>28</v>
      </c>
      <c r="E84" s="34">
        <v>0.8</v>
      </c>
      <c r="F84" s="34">
        <v>49</v>
      </c>
      <c r="G84" s="34">
        <v>60</v>
      </c>
      <c r="H84" s="34">
        <v>32</v>
      </c>
      <c r="I84" s="10">
        <f t="shared" si="17"/>
        <v>9</v>
      </c>
      <c r="J84" s="10">
        <f t="shared" si="18"/>
        <v>35</v>
      </c>
      <c r="K84" s="10">
        <f t="shared" si="19"/>
        <v>20</v>
      </c>
      <c r="L84" s="10">
        <f t="shared" si="20"/>
        <v>24.5</v>
      </c>
      <c r="M84" s="10">
        <f t="shared" si="21"/>
        <v>55</v>
      </c>
      <c r="N84" s="10">
        <f t="shared" si="22"/>
        <v>45.714285714285715</v>
      </c>
      <c r="O84" s="10">
        <f t="shared" si="23"/>
        <v>55</v>
      </c>
      <c r="P84" s="35" t="str">
        <f t="shared" si="28"/>
        <v>PM10</v>
      </c>
      <c r="Q84" s="35" t="str">
        <f t="shared" si="24"/>
        <v>二级，良</v>
      </c>
      <c r="R84" s="36">
        <f t="shared" si="25"/>
        <v>53.333333333333336</v>
      </c>
      <c r="S84" s="36">
        <f t="shared" si="32"/>
        <v>21.834718692540974</v>
      </c>
      <c r="T84" s="36">
        <f t="shared" si="33"/>
        <v>31.498614640792361</v>
      </c>
      <c r="U84" s="37" t="b">
        <f t="shared" si="26"/>
        <v>0</v>
      </c>
      <c r="V84" s="36">
        <f t="shared" si="29"/>
        <v>163</v>
      </c>
      <c r="W84" s="37">
        <f t="shared" si="30"/>
        <v>0</v>
      </c>
      <c r="X84" s="37" t="b">
        <f t="shared" si="27"/>
        <v>0</v>
      </c>
      <c r="Y84" s="36">
        <f t="shared" si="31"/>
        <v>89.65</v>
      </c>
    </row>
    <row r="85" spans="1:25">
      <c r="A85" s="33" t="s">
        <v>42</v>
      </c>
      <c r="B85" s="33" t="s">
        <v>124</v>
      </c>
      <c r="C85" s="34">
        <v>11</v>
      </c>
      <c r="D85" s="34">
        <v>29</v>
      </c>
      <c r="E85" s="34">
        <v>0.8</v>
      </c>
      <c r="F85" s="34">
        <v>52</v>
      </c>
      <c r="G85" s="34">
        <v>99</v>
      </c>
      <c r="H85" s="34">
        <v>33</v>
      </c>
      <c r="I85" s="10">
        <f t="shared" si="17"/>
        <v>11</v>
      </c>
      <c r="J85" s="10">
        <f t="shared" si="18"/>
        <v>36.25</v>
      </c>
      <c r="K85" s="10">
        <f t="shared" si="19"/>
        <v>20</v>
      </c>
      <c r="L85" s="10">
        <f t="shared" si="20"/>
        <v>26</v>
      </c>
      <c r="M85" s="10">
        <f t="shared" si="21"/>
        <v>74.5</v>
      </c>
      <c r="N85" s="10">
        <f t="shared" si="22"/>
        <v>47.142857142857146</v>
      </c>
      <c r="O85" s="10">
        <f t="shared" si="23"/>
        <v>74.5</v>
      </c>
      <c r="P85" s="35" t="str">
        <f t="shared" si="28"/>
        <v>PM10</v>
      </c>
      <c r="Q85" s="35" t="str">
        <f t="shared" si="24"/>
        <v>二级，良</v>
      </c>
      <c r="R85" s="36">
        <f t="shared" si="25"/>
        <v>33.333333333333329</v>
      </c>
      <c r="S85" s="36">
        <f t="shared" si="32"/>
        <v>22.737496470318749</v>
      </c>
      <c r="T85" s="36">
        <f t="shared" si="33"/>
        <v>10.595836863014579</v>
      </c>
      <c r="U85" s="37" t="b">
        <f t="shared" si="26"/>
        <v>0</v>
      </c>
      <c r="V85" s="36">
        <f t="shared" si="29"/>
        <v>143</v>
      </c>
      <c r="W85" s="37">
        <f t="shared" si="30"/>
        <v>0</v>
      </c>
      <c r="X85" s="37" t="b">
        <f t="shared" si="27"/>
        <v>0</v>
      </c>
      <c r="Y85" s="36">
        <f t="shared" si="31"/>
        <v>78.650000000000006</v>
      </c>
    </row>
    <row r="86" spans="1:25">
      <c r="A86" s="33" t="s">
        <v>42</v>
      </c>
      <c r="B86" s="33" t="s">
        <v>125</v>
      </c>
      <c r="C86" s="34">
        <v>13</v>
      </c>
      <c r="D86" s="34">
        <v>22</v>
      </c>
      <c r="E86" s="34">
        <v>0.7</v>
      </c>
      <c r="F86" s="34">
        <v>71</v>
      </c>
      <c r="G86" s="34">
        <v>87</v>
      </c>
      <c r="H86" s="34">
        <v>27</v>
      </c>
      <c r="I86" s="10">
        <f t="shared" si="17"/>
        <v>13</v>
      </c>
      <c r="J86" s="10">
        <f t="shared" si="18"/>
        <v>27.5</v>
      </c>
      <c r="K86" s="10">
        <f t="shared" si="19"/>
        <v>17.5</v>
      </c>
      <c r="L86" s="10">
        <f t="shared" si="20"/>
        <v>35.5</v>
      </c>
      <c r="M86" s="10">
        <f t="shared" si="21"/>
        <v>68.5</v>
      </c>
      <c r="N86" s="10">
        <f t="shared" si="22"/>
        <v>38.571428571428569</v>
      </c>
      <c r="O86" s="10">
        <f t="shared" si="23"/>
        <v>68.5</v>
      </c>
      <c r="P86" s="35" t="str">
        <f t="shared" si="28"/>
        <v>PM10</v>
      </c>
      <c r="Q86" s="35" t="str">
        <f t="shared" si="24"/>
        <v>二级，良</v>
      </c>
      <c r="R86" s="36">
        <f t="shared" si="25"/>
        <v>31.03448275862069</v>
      </c>
      <c r="S86" s="36">
        <f t="shared" si="32"/>
        <v>22.289467796483624</v>
      </c>
      <c r="T86" s="36">
        <f t="shared" si="33"/>
        <v>8.7450149621370663</v>
      </c>
      <c r="U86" s="37" t="b">
        <f t="shared" si="26"/>
        <v>0</v>
      </c>
      <c r="V86" s="36">
        <f t="shared" si="29"/>
        <v>145</v>
      </c>
      <c r="W86" s="37">
        <f t="shared" si="30"/>
        <v>0</v>
      </c>
      <c r="X86" s="37" t="b">
        <f t="shared" si="27"/>
        <v>0</v>
      </c>
      <c r="Y86" s="36">
        <f t="shared" si="31"/>
        <v>79.75</v>
      </c>
    </row>
    <row r="87" spans="1:25">
      <c r="A87" s="33" t="s">
        <v>42</v>
      </c>
      <c r="B87" s="33" t="s">
        <v>126</v>
      </c>
      <c r="C87" s="34">
        <v>16</v>
      </c>
      <c r="D87" s="34">
        <v>16</v>
      </c>
      <c r="E87" s="34">
        <v>0.6</v>
      </c>
      <c r="F87" s="34">
        <v>88</v>
      </c>
      <c r="G87" s="34">
        <v>105</v>
      </c>
      <c r="H87" s="34">
        <v>23</v>
      </c>
      <c r="I87" s="10">
        <f t="shared" si="17"/>
        <v>16</v>
      </c>
      <c r="J87" s="10">
        <f t="shared" si="18"/>
        <v>20</v>
      </c>
      <c r="K87" s="10">
        <f t="shared" si="19"/>
        <v>15</v>
      </c>
      <c r="L87" s="10">
        <f t="shared" si="20"/>
        <v>44</v>
      </c>
      <c r="M87" s="10">
        <f t="shared" si="21"/>
        <v>77.5</v>
      </c>
      <c r="N87" s="10">
        <f t="shared" si="22"/>
        <v>32.857142857142854</v>
      </c>
      <c r="O87" s="10">
        <f t="shared" si="23"/>
        <v>77.5</v>
      </c>
      <c r="P87" s="35" t="str">
        <f t="shared" si="28"/>
        <v>PM10</v>
      </c>
      <c r="Q87" s="35" t="str">
        <f t="shared" si="24"/>
        <v>二级，良</v>
      </c>
      <c r="R87" s="36">
        <f t="shared" si="25"/>
        <v>21.904761904761905</v>
      </c>
      <c r="S87" s="36">
        <f t="shared" si="32"/>
        <v>21.078206338604971</v>
      </c>
      <c r="T87" s="36">
        <f t="shared" si="33"/>
        <v>0.82655556615693371</v>
      </c>
      <c r="U87" s="37" t="b">
        <f t="shared" si="26"/>
        <v>0</v>
      </c>
      <c r="V87" s="36">
        <f t="shared" si="29"/>
        <v>147.66666666666666</v>
      </c>
      <c r="W87" s="37">
        <f t="shared" si="30"/>
        <v>0</v>
      </c>
      <c r="X87" s="37" t="b">
        <f t="shared" si="27"/>
        <v>0</v>
      </c>
      <c r="Y87" s="36">
        <f t="shared" si="31"/>
        <v>81.216666666666669</v>
      </c>
    </row>
    <row r="88" spans="1:25">
      <c r="A88" s="33" t="s">
        <v>42</v>
      </c>
      <c r="B88" s="33" t="s">
        <v>127</v>
      </c>
      <c r="C88" s="34">
        <v>10</v>
      </c>
      <c r="D88" s="34">
        <v>13</v>
      </c>
      <c r="E88" s="34">
        <v>0.6</v>
      </c>
      <c r="F88" s="34">
        <v>98</v>
      </c>
      <c r="G88" s="34">
        <v>141</v>
      </c>
      <c r="H88" s="34">
        <v>22</v>
      </c>
      <c r="I88" s="10">
        <f t="shared" si="17"/>
        <v>10</v>
      </c>
      <c r="J88" s="10">
        <f t="shared" si="18"/>
        <v>16.25</v>
      </c>
      <c r="K88" s="10">
        <f t="shared" si="19"/>
        <v>15</v>
      </c>
      <c r="L88" s="10">
        <f t="shared" si="20"/>
        <v>49</v>
      </c>
      <c r="M88" s="10">
        <f t="shared" si="21"/>
        <v>95.5</v>
      </c>
      <c r="N88" s="10">
        <f t="shared" si="22"/>
        <v>31.428571428571427</v>
      </c>
      <c r="O88" s="10">
        <f t="shared" si="23"/>
        <v>95.5</v>
      </c>
      <c r="P88" s="35" t="str">
        <f t="shared" si="28"/>
        <v>PM10</v>
      </c>
      <c r="Q88" s="35" t="str">
        <f t="shared" si="24"/>
        <v>二级，良</v>
      </c>
      <c r="R88" s="36">
        <f t="shared" si="25"/>
        <v>15.602836879432624</v>
      </c>
      <c r="S88" s="36">
        <f t="shared" si="32"/>
        <v>19.854822676196914</v>
      </c>
      <c r="T88" s="36">
        <f t="shared" si="33"/>
        <v>-4.2519857967642896</v>
      </c>
      <c r="U88" s="37" t="b">
        <f t="shared" si="26"/>
        <v>0</v>
      </c>
      <c r="V88" s="36">
        <f t="shared" si="29"/>
        <v>155.33333333333334</v>
      </c>
      <c r="W88" s="37">
        <f t="shared" si="30"/>
        <v>0</v>
      </c>
      <c r="X88" s="37" t="b">
        <f t="shared" si="27"/>
        <v>0</v>
      </c>
      <c r="Y88" s="36">
        <f t="shared" si="31"/>
        <v>85.433333333333337</v>
      </c>
    </row>
    <row r="89" spans="1:25">
      <c r="A89" s="33" t="s">
        <v>42</v>
      </c>
      <c r="B89" s="33" t="s">
        <v>128</v>
      </c>
      <c r="C89" s="34">
        <v>12</v>
      </c>
      <c r="D89" s="34">
        <v>9</v>
      </c>
      <c r="E89" s="34">
        <v>0.6</v>
      </c>
      <c r="F89" s="34">
        <v>111</v>
      </c>
      <c r="G89" s="34">
        <v>126</v>
      </c>
      <c r="H89" s="34">
        <v>21</v>
      </c>
      <c r="I89" s="10">
        <f t="shared" si="17"/>
        <v>12</v>
      </c>
      <c r="J89" s="10">
        <f t="shared" si="18"/>
        <v>11.25</v>
      </c>
      <c r="K89" s="10">
        <f t="shared" si="19"/>
        <v>15</v>
      </c>
      <c r="L89" s="10">
        <f t="shared" si="20"/>
        <v>59.166666666666664</v>
      </c>
      <c r="M89" s="10">
        <f t="shared" si="21"/>
        <v>88</v>
      </c>
      <c r="N89" s="10">
        <f t="shared" si="22"/>
        <v>30</v>
      </c>
      <c r="O89" s="10">
        <f t="shared" si="23"/>
        <v>88</v>
      </c>
      <c r="P89" s="35" t="str">
        <f t="shared" si="28"/>
        <v>PM10</v>
      </c>
      <c r="Q89" s="35" t="str">
        <f t="shared" si="24"/>
        <v>二级，良</v>
      </c>
      <c r="R89" s="36">
        <f t="shared" si="25"/>
        <v>16.666666666666664</v>
      </c>
      <c r="S89" s="36">
        <f t="shared" si="32"/>
        <v>17.509225749482969</v>
      </c>
      <c r="T89" s="36">
        <f t="shared" si="33"/>
        <v>-0.84255908281630454</v>
      </c>
      <c r="U89" s="37" t="b">
        <f t="shared" si="26"/>
        <v>0</v>
      </c>
      <c r="V89" s="36">
        <f t="shared" si="29"/>
        <v>181</v>
      </c>
      <c r="W89" s="37">
        <f t="shared" si="30"/>
        <v>0</v>
      </c>
      <c r="X89" s="37" t="b">
        <f t="shared" si="27"/>
        <v>0</v>
      </c>
      <c r="Y89" s="36">
        <f t="shared" si="31"/>
        <v>99.55</v>
      </c>
    </row>
    <row r="90" spans="1:25">
      <c r="A90" s="33" t="s">
        <v>42</v>
      </c>
      <c r="B90" s="33" t="s">
        <v>129</v>
      </c>
      <c r="C90" s="34">
        <v>15</v>
      </c>
      <c r="D90" s="34">
        <v>7</v>
      </c>
      <c r="E90" s="34">
        <v>0.7</v>
      </c>
      <c r="F90" s="34">
        <v>116</v>
      </c>
      <c r="G90" s="34">
        <v>100</v>
      </c>
      <c r="H90" s="34">
        <v>22</v>
      </c>
      <c r="I90" s="10">
        <f t="shared" si="17"/>
        <v>15</v>
      </c>
      <c r="J90" s="10">
        <f t="shared" si="18"/>
        <v>8.75</v>
      </c>
      <c r="K90" s="10">
        <f t="shared" si="19"/>
        <v>17.5</v>
      </c>
      <c r="L90" s="10">
        <f t="shared" si="20"/>
        <v>63.333333333333336</v>
      </c>
      <c r="M90" s="10">
        <f t="shared" si="21"/>
        <v>75</v>
      </c>
      <c r="N90" s="10">
        <f t="shared" si="22"/>
        <v>31.428571428571427</v>
      </c>
      <c r="O90" s="10">
        <f t="shared" si="23"/>
        <v>75</v>
      </c>
      <c r="P90" s="35" t="str">
        <f t="shared" si="28"/>
        <v>PM10</v>
      </c>
      <c r="Q90" s="35" t="str">
        <f t="shared" si="24"/>
        <v>二级，良</v>
      </c>
      <c r="R90" s="36">
        <f t="shared" si="25"/>
        <v>22</v>
      </c>
      <c r="S90" s="36">
        <f t="shared" si="32"/>
        <v>14.322951239679044</v>
      </c>
      <c r="T90" s="36">
        <f t="shared" si="33"/>
        <v>7.6770487603209556</v>
      </c>
      <c r="U90" s="37" t="b">
        <f t="shared" si="26"/>
        <v>0</v>
      </c>
      <c r="V90" s="36">
        <f t="shared" si="29"/>
        <v>206</v>
      </c>
      <c r="W90" s="37">
        <f t="shared" si="30"/>
        <v>0</v>
      </c>
      <c r="X90" s="37" t="b">
        <f t="shared" si="27"/>
        <v>0</v>
      </c>
      <c r="Y90" s="36">
        <f t="shared" si="31"/>
        <v>113.3</v>
      </c>
    </row>
    <row r="91" spans="1:25">
      <c r="A91" s="33" t="s">
        <v>42</v>
      </c>
      <c r="B91" s="33" t="s">
        <v>130</v>
      </c>
      <c r="C91" s="34">
        <v>8</v>
      </c>
      <c r="D91" s="34">
        <v>5</v>
      </c>
      <c r="E91" s="34">
        <v>0.6</v>
      </c>
      <c r="F91" s="34">
        <v>116</v>
      </c>
      <c r="G91" s="34">
        <v>81</v>
      </c>
      <c r="H91" s="34">
        <v>13</v>
      </c>
      <c r="I91" s="10">
        <f t="shared" si="17"/>
        <v>8</v>
      </c>
      <c r="J91" s="10">
        <f t="shared" si="18"/>
        <v>6.25</v>
      </c>
      <c r="K91" s="10">
        <f t="shared" si="19"/>
        <v>15</v>
      </c>
      <c r="L91" s="10">
        <f t="shared" si="20"/>
        <v>63.333333333333336</v>
      </c>
      <c r="M91" s="10">
        <f t="shared" si="21"/>
        <v>65.5</v>
      </c>
      <c r="N91" s="10">
        <f t="shared" si="22"/>
        <v>18.571428571428573</v>
      </c>
      <c r="O91" s="10">
        <f t="shared" si="23"/>
        <v>65.5</v>
      </c>
      <c r="P91" s="35" t="str">
        <f t="shared" si="28"/>
        <v>PM10</v>
      </c>
      <c r="Q91" s="35" t="str">
        <f t="shared" si="24"/>
        <v>二级，良</v>
      </c>
      <c r="R91" s="36">
        <f t="shared" si="25"/>
        <v>16.049382716049383</v>
      </c>
      <c r="S91" s="36">
        <f t="shared" si="32"/>
        <v>11.711840128567934</v>
      </c>
      <c r="T91" s="36">
        <f t="shared" si="33"/>
        <v>4.3375425874814493</v>
      </c>
      <c r="U91" s="37" t="b">
        <f t="shared" si="26"/>
        <v>0</v>
      </c>
      <c r="V91" s="36">
        <f t="shared" si="29"/>
        <v>219.33333333333334</v>
      </c>
      <c r="W91" s="37">
        <f t="shared" si="30"/>
        <v>0</v>
      </c>
      <c r="X91" s="37" t="b">
        <f t="shared" si="27"/>
        <v>0</v>
      </c>
      <c r="Y91" s="36">
        <f t="shared" si="31"/>
        <v>120.63333333333334</v>
      </c>
    </row>
    <row r="92" spans="1:25">
      <c r="A92" s="33" t="s">
        <v>42</v>
      </c>
      <c r="B92" s="33" t="s">
        <v>131</v>
      </c>
      <c r="C92" s="34">
        <v>8</v>
      </c>
      <c r="D92" s="34">
        <v>5</v>
      </c>
      <c r="E92" s="34">
        <v>0.6</v>
      </c>
      <c r="F92" s="34">
        <v>115</v>
      </c>
      <c r="G92" s="34">
        <v>67</v>
      </c>
      <c r="H92" s="34">
        <v>13</v>
      </c>
      <c r="I92" s="10">
        <f t="shared" si="17"/>
        <v>8</v>
      </c>
      <c r="J92" s="10">
        <f t="shared" si="18"/>
        <v>6.25</v>
      </c>
      <c r="K92" s="10">
        <f t="shared" si="19"/>
        <v>15</v>
      </c>
      <c r="L92" s="10">
        <f t="shared" si="20"/>
        <v>62.5</v>
      </c>
      <c r="M92" s="10">
        <f t="shared" si="21"/>
        <v>58.5</v>
      </c>
      <c r="N92" s="10">
        <f t="shared" si="22"/>
        <v>18.571428571428573</v>
      </c>
      <c r="O92" s="10">
        <f t="shared" si="23"/>
        <v>62.5</v>
      </c>
      <c r="P92" s="35" t="str">
        <f t="shared" si="28"/>
        <v>O3</v>
      </c>
      <c r="Q92" s="35" t="str">
        <f t="shared" si="24"/>
        <v>二级，良</v>
      </c>
      <c r="R92" s="36">
        <f t="shared" si="25"/>
        <v>19.402985074626866</v>
      </c>
      <c r="S92" s="36">
        <f t="shared" si="32"/>
        <v>10.271510910460938</v>
      </c>
      <c r="T92" s="36">
        <f t="shared" si="33"/>
        <v>9.1314741641659278</v>
      </c>
      <c r="U92" s="37" t="b">
        <f t="shared" si="26"/>
        <v>0</v>
      </c>
      <c r="V92" s="36">
        <f t="shared" si="29"/>
        <v>213.33333333333334</v>
      </c>
      <c r="W92" s="37">
        <f t="shared" si="30"/>
        <v>0</v>
      </c>
      <c r="X92" s="37" t="b">
        <f t="shared" si="27"/>
        <v>0</v>
      </c>
      <c r="Y92" s="36">
        <f t="shared" si="31"/>
        <v>117.33333333333334</v>
      </c>
    </row>
    <row r="93" spans="1:25">
      <c r="A93" s="33" t="s">
        <v>42</v>
      </c>
      <c r="B93" s="33" t="s">
        <v>132</v>
      </c>
      <c r="C93" s="34">
        <v>8</v>
      </c>
      <c r="D93" s="34">
        <v>5</v>
      </c>
      <c r="E93" s="34">
        <v>0.6</v>
      </c>
      <c r="F93" s="34">
        <v>115</v>
      </c>
      <c r="G93" s="34">
        <v>53</v>
      </c>
      <c r="H93" s="34">
        <v>12</v>
      </c>
      <c r="I93" s="10">
        <f t="shared" si="17"/>
        <v>8</v>
      </c>
      <c r="J93" s="10">
        <f t="shared" si="18"/>
        <v>6.25</v>
      </c>
      <c r="K93" s="10">
        <f t="shared" si="19"/>
        <v>15</v>
      </c>
      <c r="L93" s="10">
        <f t="shared" si="20"/>
        <v>62.5</v>
      </c>
      <c r="M93" s="10">
        <f t="shared" si="21"/>
        <v>51.5</v>
      </c>
      <c r="N93" s="10">
        <f t="shared" si="22"/>
        <v>17.142857142857142</v>
      </c>
      <c r="O93" s="10">
        <f t="shared" si="23"/>
        <v>62.5</v>
      </c>
      <c r="P93" s="35" t="str">
        <f t="shared" si="28"/>
        <v>O3</v>
      </c>
      <c r="Q93" s="35" t="str">
        <f t="shared" si="24"/>
        <v>二级，良</v>
      </c>
      <c r="R93" s="36">
        <f t="shared" si="25"/>
        <v>22.641509433962266</v>
      </c>
      <c r="S93" s="36">
        <f t="shared" si="32"/>
        <v>9.3022194367947861</v>
      </c>
      <c r="T93" s="36">
        <f t="shared" si="33"/>
        <v>13.33928999716748</v>
      </c>
      <c r="U93" s="37" t="b">
        <f t="shared" si="26"/>
        <v>0</v>
      </c>
      <c r="V93" s="36">
        <f t="shared" si="29"/>
        <v>206.66666666666666</v>
      </c>
      <c r="W93" s="37">
        <f t="shared" si="30"/>
        <v>0</v>
      </c>
      <c r="X93" s="37" t="b">
        <f t="shared" si="27"/>
        <v>0</v>
      </c>
      <c r="Y93" s="36">
        <f t="shared" si="31"/>
        <v>113.66666666666666</v>
      </c>
    </row>
    <row r="94" spans="1:25">
      <c r="A94" s="33" t="s">
        <v>42</v>
      </c>
      <c r="B94" s="33" t="s">
        <v>133</v>
      </c>
      <c r="C94" s="34">
        <v>8</v>
      </c>
      <c r="D94" s="34">
        <v>5</v>
      </c>
      <c r="E94" s="34">
        <v>0.6</v>
      </c>
      <c r="F94" s="34">
        <v>115</v>
      </c>
      <c r="G94" s="34">
        <v>68</v>
      </c>
      <c r="H94" s="34">
        <v>13</v>
      </c>
      <c r="I94" s="10">
        <f t="shared" si="17"/>
        <v>8</v>
      </c>
      <c r="J94" s="10">
        <f t="shared" si="18"/>
        <v>6.25</v>
      </c>
      <c r="K94" s="10">
        <f t="shared" si="19"/>
        <v>15</v>
      </c>
      <c r="L94" s="10">
        <f t="shared" si="20"/>
        <v>62.5</v>
      </c>
      <c r="M94" s="10">
        <f t="shared" si="21"/>
        <v>59</v>
      </c>
      <c r="N94" s="10">
        <f t="shared" si="22"/>
        <v>18.571428571428573</v>
      </c>
      <c r="O94" s="10">
        <f t="shared" si="23"/>
        <v>62.5</v>
      </c>
      <c r="P94" s="35" t="str">
        <f t="shared" si="28"/>
        <v>O3</v>
      </c>
      <c r="Q94" s="35" t="str">
        <f t="shared" si="24"/>
        <v>二级，良</v>
      </c>
      <c r="R94" s="36">
        <f t="shared" si="25"/>
        <v>19.117647058823529</v>
      </c>
      <c r="S94" s="36">
        <f t="shared" si="32"/>
        <v>9.363615064228151</v>
      </c>
      <c r="T94" s="36">
        <f t="shared" si="33"/>
        <v>9.754031994595378</v>
      </c>
      <c r="U94" s="37" t="b">
        <f t="shared" si="26"/>
        <v>0</v>
      </c>
      <c r="V94" s="36">
        <f t="shared" si="29"/>
        <v>189.33333333333334</v>
      </c>
      <c r="W94" s="37">
        <f t="shared" si="30"/>
        <v>0</v>
      </c>
      <c r="X94" s="37" t="b">
        <f t="shared" si="27"/>
        <v>0</v>
      </c>
      <c r="Y94" s="36">
        <f t="shared" si="31"/>
        <v>104.13333333333334</v>
      </c>
    </row>
    <row r="95" spans="1:25">
      <c r="A95" s="33" t="s">
        <v>42</v>
      </c>
      <c r="B95" s="33" t="s">
        <v>134</v>
      </c>
      <c r="C95" s="34">
        <v>8</v>
      </c>
      <c r="D95" s="34">
        <v>5</v>
      </c>
      <c r="E95" s="34">
        <v>0.6</v>
      </c>
      <c r="F95" s="34">
        <v>114</v>
      </c>
      <c r="G95" s="34">
        <v>71</v>
      </c>
      <c r="H95" s="34">
        <v>14</v>
      </c>
      <c r="I95" s="10">
        <f t="shared" si="17"/>
        <v>8</v>
      </c>
      <c r="J95" s="10">
        <f t="shared" si="18"/>
        <v>6.25</v>
      </c>
      <c r="K95" s="10">
        <f t="shared" si="19"/>
        <v>15</v>
      </c>
      <c r="L95" s="10">
        <f t="shared" si="20"/>
        <v>61.666666666666664</v>
      </c>
      <c r="M95" s="10">
        <f t="shared" si="21"/>
        <v>60.5</v>
      </c>
      <c r="N95" s="10">
        <f t="shared" si="22"/>
        <v>20</v>
      </c>
      <c r="O95" s="10">
        <f t="shared" si="23"/>
        <v>61.666666666666664</v>
      </c>
      <c r="P95" s="35" t="str">
        <f t="shared" si="28"/>
        <v>O3</v>
      </c>
      <c r="Q95" s="35" t="str">
        <f t="shared" si="24"/>
        <v>二级，良</v>
      </c>
      <c r="R95" s="36">
        <f t="shared" si="25"/>
        <v>19.718309859154928</v>
      </c>
      <c r="S95" s="36">
        <f t="shared" si="32"/>
        <v>9.6565159125107272</v>
      </c>
      <c r="T95" s="36">
        <f t="shared" si="33"/>
        <v>10.061793946644201</v>
      </c>
      <c r="U95" s="37" t="b">
        <f t="shared" si="26"/>
        <v>0</v>
      </c>
      <c r="V95" s="36">
        <f t="shared" si="29"/>
        <v>165</v>
      </c>
      <c r="W95" s="37">
        <f t="shared" si="30"/>
        <v>0</v>
      </c>
      <c r="X95" s="37" t="b">
        <f t="shared" si="27"/>
        <v>0</v>
      </c>
      <c r="Y95" s="36">
        <f t="shared" si="31"/>
        <v>90.75</v>
      </c>
    </row>
    <row r="96" spans="1:25">
      <c r="A96" s="33" t="s">
        <v>42</v>
      </c>
      <c r="B96" s="33" t="s">
        <v>135</v>
      </c>
      <c r="C96" s="34">
        <v>8</v>
      </c>
      <c r="D96" s="34">
        <v>9</v>
      </c>
      <c r="E96" s="34">
        <v>0.6</v>
      </c>
      <c r="F96" s="34">
        <v>104</v>
      </c>
      <c r="G96" s="34">
        <v>73</v>
      </c>
      <c r="H96" s="34">
        <v>14</v>
      </c>
      <c r="I96" s="10">
        <f t="shared" si="17"/>
        <v>8</v>
      </c>
      <c r="J96" s="10">
        <f t="shared" si="18"/>
        <v>11.25</v>
      </c>
      <c r="K96" s="10">
        <f t="shared" si="19"/>
        <v>15</v>
      </c>
      <c r="L96" s="10">
        <f t="shared" si="20"/>
        <v>53.333333333333336</v>
      </c>
      <c r="M96" s="10">
        <f t="shared" si="21"/>
        <v>61.5</v>
      </c>
      <c r="N96" s="10">
        <f t="shared" si="22"/>
        <v>20</v>
      </c>
      <c r="O96" s="10">
        <f t="shared" si="23"/>
        <v>61.5</v>
      </c>
      <c r="P96" s="35" t="str">
        <f t="shared" si="28"/>
        <v>PM10</v>
      </c>
      <c r="Q96" s="35" t="str">
        <f t="shared" si="24"/>
        <v>二级，良</v>
      </c>
      <c r="R96" s="36">
        <f t="shared" si="25"/>
        <v>19.17808219178082</v>
      </c>
      <c r="S96" s="36">
        <f t="shared" si="32"/>
        <v>9.910819511884748</v>
      </c>
      <c r="T96" s="36">
        <f t="shared" si="33"/>
        <v>9.2672626798960724</v>
      </c>
      <c r="U96" s="37" t="b">
        <f t="shared" si="26"/>
        <v>0</v>
      </c>
      <c r="V96" s="36">
        <f t="shared" si="29"/>
        <v>146.66666666666666</v>
      </c>
      <c r="W96" s="37">
        <f t="shared" si="30"/>
        <v>0</v>
      </c>
      <c r="X96" s="37" t="b">
        <f t="shared" si="27"/>
        <v>0</v>
      </c>
      <c r="Y96" s="36">
        <f t="shared" si="31"/>
        <v>80.666666666666657</v>
      </c>
    </row>
    <row r="97" spans="1:25">
      <c r="A97" s="33" t="s">
        <v>42</v>
      </c>
      <c r="B97" s="33" t="s">
        <v>136</v>
      </c>
      <c r="C97" s="34">
        <v>8</v>
      </c>
      <c r="D97" s="34">
        <v>17</v>
      </c>
      <c r="E97" s="34">
        <v>0.6</v>
      </c>
      <c r="F97" s="34">
        <v>93</v>
      </c>
      <c r="G97" s="34">
        <v>78</v>
      </c>
      <c r="H97" s="34">
        <v>16</v>
      </c>
      <c r="I97" s="10">
        <f t="shared" si="17"/>
        <v>8</v>
      </c>
      <c r="J97" s="10">
        <f t="shared" si="18"/>
        <v>21.25</v>
      </c>
      <c r="K97" s="10">
        <f t="shared" si="19"/>
        <v>15</v>
      </c>
      <c r="L97" s="10">
        <f t="shared" si="20"/>
        <v>46.5</v>
      </c>
      <c r="M97" s="10">
        <f t="shared" si="21"/>
        <v>64</v>
      </c>
      <c r="N97" s="10">
        <f t="shared" si="22"/>
        <v>22.857142857142858</v>
      </c>
      <c r="O97" s="10">
        <f t="shared" si="23"/>
        <v>64</v>
      </c>
      <c r="P97" s="35" t="str">
        <f t="shared" si="28"/>
        <v>PM10</v>
      </c>
      <c r="Q97" s="35" t="str">
        <f t="shared" si="24"/>
        <v>二级，良</v>
      </c>
      <c r="R97" s="36">
        <f t="shared" si="25"/>
        <v>20.512820512820511</v>
      </c>
      <c r="S97" s="36">
        <f t="shared" si="32"/>
        <v>9.6756596945331488</v>
      </c>
      <c r="T97" s="36">
        <f t="shared" si="33"/>
        <v>10.837160818287362</v>
      </c>
      <c r="U97" s="37" t="b">
        <f t="shared" si="26"/>
        <v>0</v>
      </c>
      <c r="V97" s="36">
        <f t="shared" si="29"/>
        <v>137.66666666666666</v>
      </c>
      <c r="W97" s="37">
        <f t="shared" si="30"/>
        <v>0</v>
      </c>
      <c r="X97" s="37" t="b">
        <f t="shared" si="27"/>
        <v>0</v>
      </c>
      <c r="Y97" s="36">
        <f t="shared" si="31"/>
        <v>75.716666666666669</v>
      </c>
    </row>
    <row r="98" spans="1:25">
      <c r="A98" s="33" t="s">
        <v>42</v>
      </c>
      <c r="B98" s="33" t="s">
        <v>137</v>
      </c>
      <c r="C98" s="34">
        <v>8</v>
      </c>
      <c r="D98" s="34">
        <v>23</v>
      </c>
      <c r="E98" s="34">
        <v>0.6</v>
      </c>
      <c r="F98" s="34">
        <v>85</v>
      </c>
      <c r="G98" s="34">
        <v>86</v>
      </c>
      <c r="H98" s="34">
        <v>20</v>
      </c>
      <c r="I98" s="10">
        <f t="shared" si="17"/>
        <v>8</v>
      </c>
      <c r="J98" s="10">
        <f t="shared" si="18"/>
        <v>28.75</v>
      </c>
      <c r="K98" s="10">
        <f t="shared" si="19"/>
        <v>15</v>
      </c>
      <c r="L98" s="10">
        <f t="shared" si="20"/>
        <v>42.5</v>
      </c>
      <c r="M98" s="10">
        <f t="shared" si="21"/>
        <v>68</v>
      </c>
      <c r="N98" s="10">
        <f t="shared" si="22"/>
        <v>28.571428571428573</v>
      </c>
      <c r="O98" s="10">
        <f t="shared" si="23"/>
        <v>68</v>
      </c>
      <c r="P98" s="35" t="str">
        <f t="shared" si="28"/>
        <v>PM10</v>
      </c>
      <c r="Q98" s="35" t="str">
        <f t="shared" si="24"/>
        <v>二级，良</v>
      </c>
      <c r="R98" s="36">
        <f t="shared" si="25"/>
        <v>23.255813953488371</v>
      </c>
      <c r="S98" s="36">
        <f t="shared" si="32"/>
        <v>10.047612844264076</v>
      </c>
      <c r="T98" s="36">
        <f t="shared" si="33"/>
        <v>13.208201109224294</v>
      </c>
      <c r="U98" s="37" t="b">
        <f t="shared" si="26"/>
        <v>0</v>
      </c>
      <c r="V98" s="36">
        <f t="shared" si="29"/>
        <v>136.66666666666666</v>
      </c>
      <c r="W98" s="37">
        <f t="shared" si="30"/>
        <v>0</v>
      </c>
      <c r="X98" s="37" t="b">
        <f t="shared" si="27"/>
        <v>0</v>
      </c>
      <c r="Y98" s="36">
        <f t="shared" si="31"/>
        <v>75.166666666666657</v>
      </c>
    </row>
    <row r="99" spans="1:25">
      <c r="A99" s="33" t="s">
        <v>42</v>
      </c>
      <c r="B99" s="33" t="s">
        <v>138</v>
      </c>
      <c r="C99" s="34">
        <v>10</v>
      </c>
      <c r="D99" s="34">
        <v>48</v>
      </c>
      <c r="E99" s="34">
        <v>0.8</v>
      </c>
      <c r="F99" s="34">
        <v>52</v>
      </c>
      <c r="G99" s="34">
        <v>123</v>
      </c>
      <c r="H99" s="34">
        <v>46</v>
      </c>
      <c r="I99" s="10">
        <f t="shared" si="17"/>
        <v>10</v>
      </c>
      <c r="J99" s="10">
        <f t="shared" si="18"/>
        <v>60</v>
      </c>
      <c r="K99" s="10">
        <f t="shared" si="19"/>
        <v>20</v>
      </c>
      <c r="L99" s="10">
        <f t="shared" si="20"/>
        <v>26</v>
      </c>
      <c r="M99" s="10">
        <f t="shared" si="21"/>
        <v>86.5</v>
      </c>
      <c r="N99" s="10">
        <f t="shared" si="22"/>
        <v>63.75</v>
      </c>
      <c r="O99" s="10">
        <f t="shared" si="23"/>
        <v>86.5</v>
      </c>
      <c r="P99" s="35" t="str">
        <f t="shared" si="28"/>
        <v>PM10</v>
      </c>
      <c r="Q99" s="35" t="str">
        <f t="shared" si="24"/>
        <v>二级，良</v>
      </c>
      <c r="R99" s="36">
        <f t="shared" si="25"/>
        <v>37.398373983739837</v>
      </c>
      <c r="S99" s="36">
        <f t="shared" si="32"/>
        <v>10.368681917502535</v>
      </c>
      <c r="T99" s="36">
        <f t="shared" si="33"/>
        <v>27.029692066237303</v>
      </c>
      <c r="U99" s="37" t="b">
        <f t="shared" si="26"/>
        <v>0</v>
      </c>
      <c r="V99" s="36">
        <f t="shared" si="29"/>
        <v>143</v>
      </c>
      <c r="W99" s="37">
        <f t="shared" si="30"/>
        <v>0</v>
      </c>
      <c r="X99" s="37" t="b">
        <f t="shared" si="27"/>
        <v>0</v>
      </c>
      <c r="Y99" s="36">
        <f t="shared" si="31"/>
        <v>78.650000000000006</v>
      </c>
    </row>
    <row r="100" spans="1:25">
      <c r="A100" s="33" t="s">
        <v>42</v>
      </c>
      <c r="B100" s="33" t="s">
        <v>139</v>
      </c>
      <c r="C100" s="34">
        <v>14</v>
      </c>
      <c r="D100" s="34">
        <v>72</v>
      </c>
      <c r="E100" s="34">
        <v>1.1000000000000001</v>
      </c>
      <c r="F100" s="34">
        <v>12</v>
      </c>
      <c r="G100" s="34">
        <v>186</v>
      </c>
      <c r="H100" s="34">
        <v>72</v>
      </c>
      <c r="I100" s="10">
        <f t="shared" si="17"/>
        <v>14</v>
      </c>
      <c r="J100" s="10">
        <f t="shared" si="18"/>
        <v>90</v>
      </c>
      <c r="K100" s="10">
        <f t="shared" si="19"/>
        <v>27.500000000000004</v>
      </c>
      <c r="L100" s="10">
        <f t="shared" si="20"/>
        <v>6</v>
      </c>
      <c r="M100" s="10">
        <f t="shared" si="21"/>
        <v>118</v>
      </c>
      <c r="N100" s="10">
        <f t="shared" si="22"/>
        <v>96.25</v>
      </c>
      <c r="O100" s="10">
        <f t="shared" si="23"/>
        <v>118</v>
      </c>
      <c r="P100" s="35" t="str">
        <f t="shared" si="28"/>
        <v>PM10</v>
      </c>
      <c r="Q100" s="35" t="str">
        <f t="shared" si="24"/>
        <v>三级，轻度污染</v>
      </c>
      <c r="R100" s="36">
        <f t="shared" si="25"/>
        <v>38.70967741935484</v>
      </c>
      <c r="S100" s="36">
        <f t="shared" si="32"/>
        <v>11.598420629984</v>
      </c>
      <c r="T100" s="36">
        <f t="shared" si="33"/>
        <v>27.111256789370842</v>
      </c>
      <c r="U100" s="37" t="str">
        <f t="shared" si="26"/>
        <v>PM10</v>
      </c>
      <c r="V100" s="36">
        <f t="shared" si="29"/>
        <v>166.33333333333334</v>
      </c>
      <c r="W100" s="37">
        <f t="shared" si="30"/>
        <v>1</v>
      </c>
      <c r="X100" s="37" t="str">
        <f t="shared" si="27"/>
        <v>PM10</v>
      </c>
      <c r="Y100" s="36">
        <f t="shared" si="31"/>
        <v>91.483333333333334</v>
      </c>
    </row>
    <row r="101" spans="1:25">
      <c r="A101" s="33" t="s">
        <v>42</v>
      </c>
      <c r="B101" s="33" t="s">
        <v>140</v>
      </c>
      <c r="C101" s="34">
        <v>14</v>
      </c>
      <c r="D101" s="34">
        <v>59</v>
      </c>
      <c r="E101" s="34">
        <v>1</v>
      </c>
      <c r="F101" s="34">
        <v>11</v>
      </c>
      <c r="G101" s="34">
        <v>177</v>
      </c>
      <c r="H101" s="34">
        <v>54</v>
      </c>
      <c r="I101" s="10">
        <f t="shared" si="17"/>
        <v>14</v>
      </c>
      <c r="J101" s="10">
        <f t="shared" si="18"/>
        <v>73.75</v>
      </c>
      <c r="K101" s="10">
        <f t="shared" si="19"/>
        <v>25</v>
      </c>
      <c r="L101" s="10">
        <f t="shared" si="20"/>
        <v>5.5</v>
      </c>
      <c r="M101" s="10">
        <f t="shared" si="21"/>
        <v>113.5</v>
      </c>
      <c r="N101" s="10">
        <f t="shared" si="22"/>
        <v>73.75</v>
      </c>
      <c r="O101" s="10">
        <f t="shared" si="23"/>
        <v>113.5</v>
      </c>
      <c r="P101" s="35" t="str">
        <f t="shared" si="28"/>
        <v>PM10</v>
      </c>
      <c r="Q101" s="35" t="str">
        <f t="shared" si="24"/>
        <v>三级，轻度污染</v>
      </c>
      <c r="R101" s="36">
        <f t="shared" si="25"/>
        <v>30.508474576271187</v>
      </c>
      <c r="S101" s="36">
        <f t="shared" si="32"/>
        <v>13.231089826694943</v>
      </c>
      <c r="T101" s="36">
        <f t="shared" si="33"/>
        <v>17.277384749576242</v>
      </c>
      <c r="U101" s="37" t="str">
        <f t="shared" si="26"/>
        <v>PM10</v>
      </c>
      <c r="V101" s="36">
        <f t="shared" si="29"/>
        <v>205.66666666666666</v>
      </c>
      <c r="W101" s="37">
        <f t="shared" si="30"/>
        <v>0</v>
      </c>
      <c r="X101" s="37" t="str">
        <f t="shared" si="27"/>
        <v>PM10</v>
      </c>
      <c r="Y101" s="36">
        <f t="shared" si="31"/>
        <v>113.11666666666666</v>
      </c>
    </row>
    <row r="102" spans="1:25">
      <c r="A102" s="33" t="s">
        <v>42</v>
      </c>
      <c r="B102" s="33" t="s">
        <v>141</v>
      </c>
      <c r="C102" s="34">
        <v>18</v>
      </c>
      <c r="D102" s="34">
        <v>41</v>
      </c>
      <c r="E102" s="34">
        <v>0.9</v>
      </c>
      <c r="F102" s="34">
        <v>28</v>
      </c>
      <c r="G102" s="34">
        <v>166</v>
      </c>
      <c r="H102" s="34">
        <v>38</v>
      </c>
      <c r="I102" s="10">
        <f t="shared" si="17"/>
        <v>18</v>
      </c>
      <c r="J102" s="10">
        <f t="shared" si="18"/>
        <v>51.25</v>
      </c>
      <c r="K102" s="10">
        <f t="shared" si="19"/>
        <v>22.5</v>
      </c>
      <c r="L102" s="10">
        <f t="shared" si="20"/>
        <v>14</v>
      </c>
      <c r="M102" s="10">
        <f t="shared" si="21"/>
        <v>108</v>
      </c>
      <c r="N102" s="10">
        <f t="shared" si="22"/>
        <v>53.75</v>
      </c>
      <c r="O102" s="10">
        <f t="shared" si="23"/>
        <v>108</v>
      </c>
      <c r="P102" s="35" t="str">
        <f t="shared" si="28"/>
        <v>PM10</v>
      </c>
      <c r="Q102" s="35" t="str">
        <f t="shared" si="24"/>
        <v>三级，轻度污染</v>
      </c>
      <c r="R102" s="36">
        <f t="shared" si="25"/>
        <v>22.891566265060241</v>
      </c>
      <c r="S102" s="36">
        <f t="shared" si="32"/>
        <v>14.130270219787965</v>
      </c>
      <c r="T102" s="36">
        <f t="shared" si="33"/>
        <v>8.7612960452722763</v>
      </c>
      <c r="U102" s="37" t="str">
        <f t="shared" si="26"/>
        <v>PM10</v>
      </c>
      <c r="V102" s="36">
        <f t="shared" si="29"/>
        <v>241</v>
      </c>
      <c r="W102" s="37">
        <f t="shared" si="30"/>
        <v>0</v>
      </c>
      <c r="X102" s="37" t="str">
        <f t="shared" si="27"/>
        <v>PM10</v>
      </c>
      <c r="Y102" s="36">
        <f t="shared" si="31"/>
        <v>132.55000000000001</v>
      </c>
    </row>
    <row r="103" spans="1:25">
      <c r="A103" s="33" t="s">
        <v>42</v>
      </c>
      <c r="B103" s="33" t="s">
        <v>142</v>
      </c>
      <c r="C103" s="34">
        <v>15</v>
      </c>
      <c r="D103" s="34">
        <v>30</v>
      </c>
      <c r="E103" s="34">
        <v>0.9</v>
      </c>
      <c r="F103" s="34">
        <v>37</v>
      </c>
      <c r="G103" s="34">
        <v>146</v>
      </c>
      <c r="H103" s="34">
        <v>35</v>
      </c>
      <c r="I103" s="10">
        <f t="shared" si="17"/>
        <v>15</v>
      </c>
      <c r="J103" s="10">
        <f t="shared" si="18"/>
        <v>37.5</v>
      </c>
      <c r="K103" s="10">
        <f t="shared" si="19"/>
        <v>22.5</v>
      </c>
      <c r="L103" s="10">
        <f t="shared" si="20"/>
        <v>18.5</v>
      </c>
      <c r="M103" s="10">
        <f t="shared" si="21"/>
        <v>98</v>
      </c>
      <c r="N103" s="10">
        <f t="shared" si="22"/>
        <v>50</v>
      </c>
      <c r="O103" s="10">
        <f t="shared" si="23"/>
        <v>98</v>
      </c>
      <c r="P103" s="35" t="str">
        <f t="shared" si="28"/>
        <v>PM10</v>
      </c>
      <c r="Q103" s="35" t="str">
        <f t="shared" si="24"/>
        <v>二级，良</v>
      </c>
      <c r="R103" s="36">
        <f t="shared" si="25"/>
        <v>23.972602739726025</v>
      </c>
      <c r="S103" s="36">
        <f t="shared" si="32"/>
        <v>14.439727225894584</v>
      </c>
      <c r="T103" s="36">
        <f t="shared" si="33"/>
        <v>9.5328755138314403</v>
      </c>
      <c r="U103" s="37" t="b">
        <f t="shared" si="26"/>
        <v>0</v>
      </c>
      <c r="V103" s="36">
        <f t="shared" si="29"/>
        <v>272</v>
      </c>
      <c r="W103" s="37">
        <f t="shared" si="30"/>
        <v>0</v>
      </c>
      <c r="X103" s="37" t="b">
        <f t="shared" si="27"/>
        <v>0</v>
      </c>
      <c r="Y103" s="36">
        <f t="shared" si="31"/>
        <v>149.6</v>
      </c>
    </row>
    <row r="104" spans="1:25">
      <c r="A104" s="33" t="s">
        <v>42</v>
      </c>
      <c r="B104" s="33" t="s">
        <v>143</v>
      </c>
      <c r="C104" s="34">
        <v>14</v>
      </c>
      <c r="D104" s="34">
        <v>22</v>
      </c>
      <c r="E104" s="34">
        <v>0.8</v>
      </c>
      <c r="F104" s="34">
        <v>47</v>
      </c>
      <c r="G104" s="34">
        <v>134</v>
      </c>
      <c r="H104" s="34">
        <v>31</v>
      </c>
      <c r="I104" s="10">
        <f t="shared" si="17"/>
        <v>14</v>
      </c>
      <c r="J104" s="10">
        <f t="shared" si="18"/>
        <v>27.5</v>
      </c>
      <c r="K104" s="10">
        <f t="shared" si="19"/>
        <v>20</v>
      </c>
      <c r="L104" s="10">
        <f t="shared" si="20"/>
        <v>23.5</v>
      </c>
      <c r="M104" s="10">
        <f t="shared" si="21"/>
        <v>92</v>
      </c>
      <c r="N104" s="10">
        <f t="shared" si="22"/>
        <v>44.285714285714285</v>
      </c>
      <c r="O104" s="10">
        <f t="shared" si="23"/>
        <v>92</v>
      </c>
      <c r="P104" s="35" t="str">
        <f t="shared" si="28"/>
        <v>PM10</v>
      </c>
      <c r="Q104" s="35" t="str">
        <f t="shared" si="24"/>
        <v>二级，良</v>
      </c>
      <c r="R104" s="36">
        <f t="shared" si="25"/>
        <v>23.134328358208954</v>
      </c>
      <c r="S104" s="36">
        <f t="shared" si="32"/>
        <v>14.728042411470042</v>
      </c>
      <c r="T104" s="36">
        <f t="shared" si="33"/>
        <v>8.4062859467389117</v>
      </c>
      <c r="U104" s="37" t="b">
        <f t="shared" si="26"/>
        <v>0</v>
      </c>
      <c r="V104" s="36">
        <f t="shared" si="29"/>
        <v>294.66666666666669</v>
      </c>
      <c r="W104" s="37">
        <f t="shared" si="30"/>
        <v>0</v>
      </c>
      <c r="X104" s="37" t="b">
        <f t="shared" si="27"/>
        <v>0</v>
      </c>
      <c r="Y104" s="36">
        <f t="shared" si="31"/>
        <v>162.06666666666666</v>
      </c>
    </row>
    <row r="105" spans="1:25">
      <c r="A105" s="33" t="s">
        <v>42</v>
      </c>
      <c r="B105" s="33" t="s">
        <v>144</v>
      </c>
      <c r="C105" s="34">
        <v>18</v>
      </c>
      <c r="D105" s="34">
        <v>19</v>
      </c>
      <c r="E105" s="34">
        <v>0.8</v>
      </c>
      <c r="F105" s="34">
        <v>57</v>
      </c>
      <c r="G105" s="34">
        <v>125</v>
      </c>
      <c r="H105" s="34">
        <v>32</v>
      </c>
      <c r="I105" s="10">
        <f t="shared" si="17"/>
        <v>18</v>
      </c>
      <c r="J105" s="10">
        <f t="shared" si="18"/>
        <v>23.75</v>
      </c>
      <c r="K105" s="10">
        <f t="shared" si="19"/>
        <v>20</v>
      </c>
      <c r="L105" s="10">
        <f t="shared" si="20"/>
        <v>28.5</v>
      </c>
      <c r="M105" s="10">
        <f t="shared" si="21"/>
        <v>87.5</v>
      </c>
      <c r="N105" s="10">
        <f t="shared" si="22"/>
        <v>45.714285714285715</v>
      </c>
      <c r="O105" s="10">
        <f t="shared" si="23"/>
        <v>87.5</v>
      </c>
      <c r="P105" s="35" t="str">
        <f t="shared" si="28"/>
        <v>PM10</v>
      </c>
      <c r="Q105" s="35" t="str">
        <f t="shared" si="24"/>
        <v>二级，良</v>
      </c>
      <c r="R105" s="36">
        <f t="shared" si="25"/>
        <v>25.6</v>
      </c>
      <c r="S105" s="36">
        <f t="shared" si="32"/>
        <v>14.717918611863425</v>
      </c>
      <c r="T105" s="36">
        <f t="shared" si="33"/>
        <v>10.882081388136577</v>
      </c>
      <c r="U105" s="37" t="b">
        <f t="shared" si="26"/>
        <v>0</v>
      </c>
      <c r="V105" s="36">
        <f t="shared" si="29"/>
        <v>310.66666666666669</v>
      </c>
      <c r="W105" s="37">
        <f t="shared" si="30"/>
        <v>0</v>
      </c>
      <c r="X105" s="37" t="b">
        <f t="shared" si="27"/>
        <v>0</v>
      </c>
      <c r="Y105" s="36">
        <f t="shared" si="31"/>
        <v>170.86666666666667</v>
      </c>
    </row>
    <row r="106" spans="1:25">
      <c r="A106" s="33" t="s">
        <v>42</v>
      </c>
      <c r="B106" s="33" t="s">
        <v>145</v>
      </c>
      <c r="C106" s="34">
        <v>15</v>
      </c>
      <c r="D106" s="34">
        <v>20</v>
      </c>
      <c r="E106" s="34">
        <v>0.8</v>
      </c>
      <c r="F106" s="34">
        <v>55</v>
      </c>
      <c r="G106" s="34">
        <v>126</v>
      </c>
      <c r="H106" s="34">
        <v>34</v>
      </c>
      <c r="I106" s="10">
        <f t="shared" si="17"/>
        <v>15</v>
      </c>
      <c r="J106" s="10">
        <f t="shared" si="18"/>
        <v>25</v>
      </c>
      <c r="K106" s="10">
        <f t="shared" si="19"/>
        <v>20</v>
      </c>
      <c r="L106" s="10">
        <f t="shared" si="20"/>
        <v>27.5</v>
      </c>
      <c r="M106" s="10">
        <f t="shared" si="21"/>
        <v>88</v>
      </c>
      <c r="N106" s="10">
        <f t="shared" si="22"/>
        <v>48.571428571428569</v>
      </c>
      <c r="O106" s="10">
        <f t="shared" si="23"/>
        <v>88</v>
      </c>
      <c r="P106" s="35" t="str">
        <f t="shared" si="28"/>
        <v>PM10</v>
      </c>
      <c r="Q106" s="35" t="str">
        <f t="shared" si="24"/>
        <v>二级，良</v>
      </c>
      <c r="R106" s="36">
        <f t="shared" si="25"/>
        <v>26.984126984126984</v>
      </c>
      <c r="S106" s="36">
        <f t="shared" si="32"/>
        <v>13.734720779885103</v>
      </c>
      <c r="T106" s="36">
        <f t="shared" si="33"/>
        <v>13.249406204241881</v>
      </c>
      <c r="U106" s="37" t="b">
        <f t="shared" si="26"/>
        <v>0</v>
      </c>
      <c r="V106" s="36">
        <f t="shared" si="29"/>
        <v>311.33333333333331</v>
      </c>
      <c r="W106" s="37">
        <f t="shared" si="30"/>
        <v>0</v>
      </c>
      <c r="X106" s="37" t="b">
        <f t="shared" si="27"/>
        <v>0</v>
      </c>
      <c r="Y106" s="36">
        <f t="shared" si="31"/>
        <v>171.23333333333332</v>
      </c>
    </row>
    <row r="107" spans="1:25">
      <c r="A107" s="33" t="s">
        <v>42</v>
      </c>
      <c r="B107" s="33" t="s">
        <v>146</v>
      </c>
      <c r="C107" s="34">
        <v>11</v>
      </c>
      <c r="D107" s="34">
        <v>26</v>
      </c>
      <c r="E107" s="34">
        <v>0.8</v>
      </c>
      <c r="F107" s="34">
        <v>49</v>
      </c>
      <c r="G107" s="34">
        <v>110</v>
      </c>
      <c r="H107" s="34">
        <v>28</v>
      </c>
      <c r="I107" s="10">
        <f t="shared" si="17"/>
        <v>11</v>
      </c>
      <c r="J107" s="10">
        <f t="shared" si="18"/>
        <v>32.5</v>
      </c>
      <c r="K107" s="10">
        <f t="shared" si="19"/>
        <v>20</v>
      </c>
      <c r="L107" s="10">
        <f t="shared" si="20"/>
        <v>24.5</v>
      </c>
      <c r="M107" s="10">
        <f t="shared" si="21"/>
        <v>80</v>
      </c>
      <c r="N107" s="10">
        <f t="shared" si="22"/>
        <v>40</v>
      </c>
      <c r="O107" s="10">
        <f t="shared" si="23"/>
        <v>80</v>
      </c>
      <c r="P107" s="35" t="str">
        <f t="shared" si="28"/>
        <v>PM10</v>
      </c>
      <c r="Q107" s="35" t="str">
        <f t="shared" si="24"/>
        <v>二级，良</v>
      </c>
      <c r="R107" s="36">
        <f t="shared" si="25"/>
        <v>25.454545454545453</v>
      </c>
      <c r="S107" s="36">
        <f t="shared" si="32"/>
        <v>12.75759157694945</v>
      </c>
      <c r="T107" s="36">
        <f t="shared" si="33"/>
        <v>12.696953877596004</v>
      </c>
      <c r="U107" s="37" t="b">
        <f t="shared" si="26"/>
        <v>0</v>
      </c>
      <c r="V107" s="36">
        <f t="shared" si="29"/>
        <v>291.33333333333331</v>
      </c>
      <c r="W107" s="37">
        <f t="shared" si="30"/>
        <v>0</v>
      </c>
      <c r="X107" s="37" t="b">
        <f t="shared" si="27"/>
        <v>0</v>
      </c>
      <c r="Y107" s="36">
        <f t="shared" si="31"/>
        <v>160.23333333333332</v>
      </c>
    </row>
    <row r="108" spans="1:25">
      <c r="A108" s="33" t="s">
        <v>42</v>
      </c>
      <c r="B108" s="33" t="s">
        <v>147</v>
      </c>
      <c r="C108" s="34">
        <v>10</v>
      </c>
      <c r="D108" s="34">
        <v>40</v>
      </c>
      <c r="E108" s="34">
        <v>0.8</v>
      </c>
      <c r="F108" s="34">
        <v>41</v>
      </c>
      <c r="G108" s="34">
        <v>124</v>
      </c>
      <c r="H108" s="34">
        <v>32</v>
      </c>
      <c r="I108" s="10">
        <f t="shared" si="17"/>
        <v>10</v>
      </c>
      <c r="J108" s="10">
        <f t="shared" si="18"/>
        <v>50</v>
      </c>
      <c r="K108" s="10">
        <f t="shared" si="19"/>
        <v>20</v>
      </c>
      <c r="L108" s="10">
        <f t="shared" si="20"/>
        <v>20.5</v>
      </c>
      <c r="M108" s="10">
        <f t="shared" si="21"/>
        <v>87</v>
      </c>
      <c r="N108" s="10">
        <f t="shared" si="22"/>
        <v>45.714285714285715</v>
      </c>
      <c r="O108" s="10">
        <f t="shared" si="23"/>
        <v>87</v>
      </c>
      <c r="P108" s="35" t="str">
        <f t="shared" si="28"/>
        <v>PM10</v>
      </c>
      <c r="Q108" s="35" t="str">
        <f t="shared" si="24"/>
        <v>二级，良</v>
      </c>
      <c r="R108" s="36">
        <f t="shared" si="25"/>
        <v>25.806451612903224</v>
      </c>
      <c r="S108" s="36">
        <f t="shared" si="32"/>
        <v>12.336430816805636</v>
      </c>
      <c r="T108" s="36">
        <f t="shared" si="33"/>
        <v>13.470020796097588</v>
      </c>
      <c r="U108" s="37" t="b">
        <f t="shared" si="26"/>
        <v>0</v>
      </c>
      <c r="V108" s="36">
        <f t="shared" si="29"/>
        <v>269</v>
      </c>
      <c r="W108" s="37">
        <f t="shared" si="30"/>
        <v>0</v>
      </c>
      <c r="X108" s="37" t="b">
        <f t="shared" si="27"/>
        <v>0</v>
      </c>
      <c r="Y108" s="36">
        <f t="shared" si="31"/>
        <v>147.94999999999999</v>
      </c>
    </row>
    <row r="109" spans="1:25">
      <c r="A109" s="33" t="s">
        <v>42</v>
      </c>
      <c r="B109" s="33" t="s">
        <v>148</v>
      </c>
      <c r="C109" s="34">
        <v>10</v>
      </c>
      <c r="D109" s="34">
        <v>44</v>
      </c>
      <c r="E109" s="34">
        <v>0.8</v>
      </c>
      <c r="F109" s="34">
        <v>46</v>
      </c>
      <c r="G109" s="34">
        <v>160</v>
      </c>
      <c r="H109" s="34">
        <v>37</v>
      </c>
      <c r="I109" s="10">
        <f t="shared" si="17"/>
        <v>10</v>
      </c>
      <c r="J109" s="10">
        <f t="shared" si="18"/>
        <v>55</v>
      </c>
      <c r="K109" s="10">
        <f t="shared" si="19"/>
        <v>20</v>
      </c>
      <c r="L109" s="10">
        <f t="shared" si="20"/>
        <v>23</v>
      </c>
      <c r="M109" s="10">
        <f t="shared" si="21"/>
        <v>105</v>
      </c>
      <c r="N109" s="10">
        <f t="shared" si="22"/>
        <v>52.5</v>
      </c>
      <c r="O109" s="10">
        <f t="shared" si="23"/>
        <v>105</v>
      </c>
      <c r="P109" s="35" t="str">
        <f t="shared" si="28"/>
        <v>PM10</v>
      </c>
      <c r="Q109" s="35" t="str">
        <f t="shared" si="24"/>
        <v>三级，轻度污染</v>
      </c>
      <c r="R109" s="36">
        <f t="shared" si="25"/>
        <v>23.125</v>
      </c>
      <c r="S109" s="36">
        <f t="shared" si="32"/>
        <v>12.579337929125886</v>
      </c>
      <c r="T109" s="36">
        <f t="shared" si="33"/>
        <v>10.545662070874114</v>
      </c>
      <c r="U109" s="37" t="str">
        <f t="shared" si="26"/>
        <v>PM10</v>
      </c>
      <c r="V109" s="36">
        <f t="shared" si="29"/>
        <v>255</v>
      </c>
      <c r="W109" s="37">
        <f t="shared" si="30"/>
        <v>0</v>
      </c>
      <c r="X109" s="37" t="str">
        <f t="shared" si="27"/>
        <v>PM10</v>
      </c>
      <c r="Y109" s="36">
        <f t="shared" si="31"/>
        <v>140.25</v>
      </c>
    </row>
    <row r="110" spans="1:25">
      <c r="A110" s="33" t="s">
        <v>42</v>
      </c>
      <c r="B110" s="33" t="s">
        <v>149</v>
      </c>
      <c r="C110" s="34">
        <v>11</v>
      </c>
      <c r="D110" s="34">
        <v>22</v>
      </c>
      <c r="E110" s="34">
        <v>0.6</v>
      </c>
      <c r="F110" s="34">
        <v>81</v>
      </c>
      <c r="G110" s="34">
        <v>155</v>
      </c>
      <c r="H110" s="34">
        <v>31</v>
      </c>
      <c r="I110" s="10">
        <f t="shared" si="17"/>
        <v>11</v>
      </c>
      <c r="J110" s="10">
        <f t="shared" si="18"/>
        <v>27.5</v>
      </c>
      <c r="K110" s="10">
        <f t="shared" si="19"/>
        <v>15</v>
      </c>
      <c r="L110" s="10">
        <f t="shared" si="20"/>
        <v>40.5</v>
      </c>
      <c r="M110" s="10">
        <f t="shared" si="21"/>
        <v>102.5</v>
      </c>
      <c r="N110" s="10">
        <f t="shared" si="22"/>
        <v>44.285714285714285</v>
      </c>
      <c r="O110" s="10">
        <f t="shared" si="23"/>
        <v>102.5</v>
      </c>
      <c r="P110" s="35" t="str">
        <f t="shared" si="28"/>
        <v>PM10</v>
      </c>
      <c r="Q110" s="35" t="str">
        <f t="shared" si="24"/>
        <v>三级，轻度污染</v>
      </c>
      <c r="R110" s="36">
        <f t="shared" si="25"/>
        <v>20</v>
      </c>
      <c r="S110" s="36">
        <f t="shared" si="32"/>
        <v>12.508704367482052</v>
      </c>
      <c r="T110" s="36">
        <f t="shared" si="33"/>
        <v>7.4912956325179483</v>
      </c>
      <c r="U110" s="37" t="str">
        <f t="shared" si="26"/>
        <v>PM10</v>
      </c>
      <c r="V110" s="36">
        <f t="shared" si="29"/>
        <v>259.66666666666669</v>
      </c>
      <c r="W110" s="37">
        <f t="shared" si="30"/>
        <v>0</v>
      </c>
      <c r="X110" s="37" t="str">
        <f t="shared" si="27"/>
        <v>PM10</v>
      </c>
      <c r="Y110" s="36">
        <f t="shared" si="31"/>
        <v>142.81666666666666</v>
      </c>
    </row>
    <row r="111" spans="1:25">
      <c r="A111" s="33" t="s">
        <v>42</v>
      </c>
      <c r="B111" s="33" t="s">
        <v>150</v>
      </c>
      <c r="C111" s="34">
        <v>11</v>
      </c>
      <c r="D111" s="34">
        <v>17</v>
      </c>
      <c r="E111" s="34">
        <v>0.6</v>
      </c>
      <c r="F111" s="34">
        <v>90</v>
      </c>
      <c r="G111" s="34">
        <v>129</v>
      </c>
      <c r="H111" s="34">
        <v>28</v>
      </c>
      <c r="I111" s="10">
        <f t="shared" si="17"/>
        <v>11</v>
      </c>
      <c r="J111" s="10">
        <f t="shared" si="18"/>
        <v>21.25</v>
      </c>
      <c r="K111" s="10">
        <f t="shared" si="19"/>
        <v>15</v>
      </c>
      <c r="L111" s="10">
        <f t="shared" si="20"/>
        <v>45</v>
      </c>
      <c r="M111" s="10">
        <f t="shared" si="21"/>
        <v>89.5</v>
      </c>
      <c r="N111" s="10">
        <f t="shared" si="22"/>
        <v>40</v>
      </c>
      <c r="O111" s="10">
        <f t="shared" si="23"/>
        <v>89.5</v>
      </c>
      <c r="P111" s="35" t="str">
        <f t="shared" si="28"/>
        <v>PM10</v>
      </c>
      <c r="Q111" s="35" t="str">
        <f t="shared" si="24"/>
        <v>二级，良</v>
      </c>
      <c r="R111" s="36">
        <f t="shared" si="25"/>
        <v>21.705426356589147</v>
      </c>
      <c r="S111" s="36">
        <f t="shared" si="32"/>
        <v>12.247510337631304</v>
      </c>
      <c r="T111" s="36">
        <f t="shared" si="33"/>
        <v>9.4579160189578424</v>
      </c>
      <c r="U111" s="37" t="b">
        <f t="shared" si="26"/>
        <v>0</v>
      </c>
      <c r="V111" s="36">
        <f t="shared" si="29"/>
        <v>266.66666666666669</v>
      </c>
      <c r="W111" s="37">
        <f t="shared" si="30"/>
        <v>0</v>
      </c>
      <c r="X111" s="37" t="b">
        <f t="shared" si="27"/>
        <v>0</v>
      </c>
      <c r="Y111" s="36">
        <f t="shared" si="31"/>
        <v>146.66666666666669</v>
      </c>
    </row>
    <row r="112" spans="1:25">
      <c r="A112" s="33" t="s">
        <v>42</v>
      </c>
      <c r="B112" s="33" t="s">
        <v>151</v>
      </c>
      <c r="C112" s="34">
        <v>11</v>
      </c>
      <c r="D112" s="34">
        <v>11</v>
      </c>
      <c r="E112" s="34">
        <v>0.6</v>
      </c>
      <c r="F112" s="34">
        <v>102</v>
      </c>
      <c r="G112" s="34">
        <v>120</v>
      </c>
      <c r="H112" s="34">
        <v>26</v>
      </c>
      <c r="I112" s="10">
        <f t="shared" si="17"/>
        <v>11</v>
      </c>
      <c r="J112" s="10">
        <f t="shared" si="18"/>
        <v>13.75</v>
      </c>
      <c r="K112" s="10">
        <f t="shared" si="19"/>
        <v>15</v>
      </c>
      <c r="L112" s="10">
        <f t="shared" si="20"/>
        <v>51.666666666666664</v>
      </c>
      <c r="M112" s="10">
        <f t="shared" si="21"/>
        <v>85</v>
      </c>
      <c r="N112" s="10">
        <f t="shared" si="22"/>
        <v>37.142857142857146</v>
      </c>
      <c r="O112" s="10">
        <f t="shared" si="23"/>
        <v>85</v>
      </c>
      <c r="P112" s="35" t="str">
        <f t="shared" si="28"/>
        <v>PM10</v>
      </c>
      <c r="Q112" s="35" t="str">
        <f t="shared" si="24"/>
        <v>二级，良</v>
      </c>
      <c r="R112" s="36">
        <f t="shared" si="25"/>
        <v>21.666666666666668</v>
      </c>
      <c r="S112" s="36">
        <f t="shared" si="32"/>
        <v>11.922962534013735</v>
      </c>
      <c r="T112" s="36">
        <f t="shared" si="33"/>
        <v>9.7437041326529332</v>
      </c>
      <c r="U112" s="37" t="b">
        <f t="shared" si="26"/>
        <v>0</v>
      </c>
      <c r="V112" s="36">
        <f t="shared" si="29"/>
        <v>268</v>
      </c>
      <c r="W112" s="37">
        <f t="shared" si="30"/>
        <v>0</v>
      </c>
      <c r="X112" s="37" t="b">
        <f t="shared" si="27"/>
        <v>0</v>
      </c>
      <c r="Y112" s="36">
        <f t="shared" si="31"/>
        <v>147.4</v>
      </c>
    </row>
    <row r="113" spans="1:25">
      <c r="A113" s="33" t="s">
        <v>42</v>
      </c>
      <c r="B113" s="33" t="s">
        <v>152</v>
      </c>
      <c r="C113" s="34">
        <v>10</v>
      </c>
      <c r="D113" s="34">
        <v>7</v>
      </c>
      <c r="E113" s="34">
        <v>0.6</v>
      </c>
      <c r="F113" s="34">
        <v>112</v>
      </c>
      <c r="G113" s="34">
        <v>89</v>
      </c>
      <c r="H113" s="34">
        <v>20</v>
      </c>
      <c r="I113" s="10">
        <f t="shared" si="17"/>
        <v>10</v>
      </c>
      <c r="J113" s="10">
        <f t="shared" si="18"/>
        <v>8.75</v>
      </c>
      <c r="K113" s="10">
        <f t="shared" si="19"/>
        <v>15</v>
      </c>
      <c r="L113" s="10">
        <f t="shared" si="20"/>
        <v>60</v>
      </c>
      <c r="M113" s="10">
        <f t="shared" si="21"/>
        <v>69.5</v>
      </c>
      <c r="N113" s="10">
        <f t="shared" si="22"/>
        <v>28.571428571428573</v>
      </c>
      <c r="O113" s="10">
        <f t="shared" si="23"/>
        <v>69.5</v>
      </c>
      <c r="P113" s="35" t="str">
        <f t="shared" si="28"/>
        <v>PM10</v>
      </c>
      <c r="Q113" s="35" t="str">
        <f t="shared" si="24"/>
        <v>二级，良</v>
      </c>
      <c r="R113" s="36">
        <f t="shared" si="25"/>
        <v>22.471910112359549</v>
      </c>
      <c r="S113" s="36">
        <f t="shared" si="32"/>
        <v>11.47984084089204</v>
      </c>
      <c r="T113" s="36">
        <f t="shared" si="33"/>
        <v>10.992069271467509</v>
      </c>
      <c r="U113" s="37" t="b">
        <f t="shared" si="26"/>
        <v>0</v>
      </c>
      <c r="V113" s="36">
        <f t="shared" si="29"/>
        <v>266</v>
      </c>
      <c r="W113" s="37">
        <f t="shared" si="30"/>
        <v>0</v>
      </c>
      <c r="X113" s="37" t="b">
        <f t="shared" si="27"/>
        <v>0</v>
      </c>
      <c r="Y113" s="36">
        <f t="shared" si="31"/>
        <v>146.30000000000001</v>
      </c>
    </row>
    <row r="114" spans="1:25">
      <c r="A114" s="33" t="s">
        <v>42</v>
      </c>
      <c r="B114" s="33" t="s">
        <v>153</v>
      </c>
      <c r="C114" s="34">
        <v>14</v>
      </c>
      <c r="D114" s="34">
        <v>7</v>
      </c>
      <c r="E114" s="34">
        <v>0.7</v>
      </c>
      <c r="F114" s="34">
        <v>122</v>
      </c>
      <c r="G114" s="34">
        <v>68</v>
      </c>
      <c r="H114" s="34">
        <v>20</v>
      </c>
      <c r="I114" s="10">
        <f t="shared" si="17"/>
        <v>14</v>
      </c>
      <c r="J114" s="10">
        <f t="shared" si="18"/>
        <v>8.75</v>
      </c>
      <c r="K114" s="10">
        <f t="shared" si="19"/>
        <v>17.5</v>
      </c>
      <c r="L114" s="10">
        <f t="shared" si="20"/>
        <v>68.333333333333329</v>
      </c>
      <c r="M114" s="10">
        <f t="shared" si="21"/>
        <v>59</v>
      </c>
      <c r="N114" s="10">
        <f t="shared" si="22"/>
        <v>28.571428571428573</v>
      </c>
      <c r="O114" s="10">
        <f t="shared" si="23"/>
        <v>68.333333333333329</v>
      </c>
      <c r="P114" s="35" t="str">
        <f t="shared" si="28"/>
        <v>O3</v>
      </c>
      <c r="Q114" s="35" t="str">
        <f t="shared" si="24"/>
        <v>二级，良</v>
      </c>
      <c r="R114" s="36">
        <f t="shared" si="25"/>
        <v>29.411764705882355</v>
      </c>
      <c r="S114" s="36">
        <f t="shared" si="32"/>
        <v>11.231287895709883</v>
      </c>
      <c r="T114" s="36">
        <f t="shared" si="33"/>
        <v>18.180476810172472</v>
      </c>
      <c r="U114" s="37" t="b">
        <f t="shared" si="26"/>
        <v>0</v>
      </c>
      <c r="V114" s="36">
        <f t="shared" si="29"/>
        <v>259</v>
      </c>
      <c r="W114" s="37">
        <f t="shared" si="30"/>
        <v>0</v>
      </c>
      <c r="X114" s="37" t="b">
        <f t="shared" si="27"/>
        <v>0</v>
      </c>
      <c r="Y114" s="36">
        <f t="shared" si="31"/>
        <v>142.44999999999999</v>
      </c>
    </row>
    <row r="115" spans="1:25">
      <c r="A115" s="33" t="s">
        <v>42</v>
      </c>
      <c r="B115" s="33" t="s">
        <v>154</v>
      </c>
      <c r="C115" s="34">
        <v>14</v>
      </c>
      <c r="D115" s="34">
        <v>8</v>
      </c>
      <c r="E115" s="34">
        <v>0.7</v>
      </c>
      <c r="F115" s="34">
        <v>122</v>
      </c>
      <c r="G115" s="34">
        <v>78</v>
      </c>
      <c r="H115" s="34">
        <v>21</v>
      </c>
      <c r="I115" s="10">
        <f t="shared" si="17"/>
        <v>14</v>
      </c>
      <c r="J115" s="10">
        <f t="shared" si="18"/>
        <v>10</v>
      </c>
      <c r="K115" s="10">
        <f t="shared" si="19"/>
        <v>17.5</v>
      </c>
      <c r="L115" s="10">
        <f t="shared" si="20"/>
        <v>68.333333333333329</v>
      </c>
      <c r="M115" s="10">
        <f t="shared" si="21"/>
        <v>64</v>
      </c>
      <c r="N115" s="10">
        <f t="shared" si="22"/>
        <v>30</v>
      </c>
      <c r="O115" s="10">
        <f t="shared" si="23"/>
        <v>68.333333333333329</v>
      </c>
      <c r="P115" s="35" t="str">
        <f t="shared" si="28"/>
        <v>O3</v>
      </c>
      <c r="Q115" s="35" t="str">
        <f t="shared" si="24"/>
        <v>二级，良</v>
      </c>
      <c r="R115" s="36">
        <f t="shared" si="25"/>
        <v>26.923076923076923</v>
      </c>
      <c r="S115" s="36">
        <f t="shared" si="32"/>
        <v>11.531730653458142</v>
      </c>
      <c r="T115" s="36">
        <f t="shared" si="33"/>
        <v>15.391346269618781</v>
      </c>
      <c r="U115" s="37" t="b">
        <f t="shared" si="26"/>
        <v>0</v>
      </c>
      <c r="V115" s="36">
        <f t="shared" si="29"/>
        <v>240.33333333333334</v>
      </c>
      <c r="W115" s="37">
        <f t="shared" si="30"/>
        <v>0</v>
      </c>
      <c r="X115" s="37" t="b">
        <f t="shared" si="27"/>
        <v>0</v>
      </c>
      <c r="Y115" s="36">
        <f t="shared" si="31"/>
        <v>132.18333333333334</v>
      </c>
    </row>
    <row r="116" spans="1:25">
      <c r="A116" s="33" t="s">
        <v>42</v>
      </c>
      <c r="B116" s="33" t="s">
        <v>155</v>
      </c>
      <c r="C116" s="34">
        <v>9</v>
      </c>
      <c r="D116" s="34">
        <v>5</v>
      </c>
      <c r="E116" s="34">
        <v>0.6</v>
      </c>
      <c r="F116" s="34">
        <v>117</v>
      </c>
      <c r="G116" s="34">
        <v>66</v>
      </c>
      <c r="H116" s="34">
        <v>15</v>
      </c>
      <c r="I116" s="10">
        <f t="shared" si="17"/>
        <v>9</v>
      </c>
      <c r="J116" s="10">
        <f t="shared" si="18"/>
        <v>6.25</v>
      </c>
      <c r="K116" s="10">
        <f t="shared" si="19"/>
        <v>15</v>
      </c>
      <c r="L116" s="10">
        <f t="shared" si="20"/>
        <v>64.166666666666671</v>
      </c>
      <c r="M116" s="10">
        <f t="shared" si="21"/>
        <v>58</v>
      </c>
      <c r="N116" s="10">
        <f t="shared" si="22"/>
        <v>21.428571428571427</v>
      </c>
      <c r="O116" s="10">
        <f t="shared" si="23"/>
        <v>64.166666666666671</v>
      </c>
      <c r="P116" s="35" t="str">
        <f t="shared" si="28"/>
        <v>O3</v>
      </c>
      <c r="Q116" s="35" t="str">
        <f t="shared" si="24"/>
        <v>二级，良</v>
      </c>
      <c r="R116" s="36">
        <f t="shared" si="25"/>
        <v>22.727272727272727</v>
      </c>
      <c r="S116" s="36">
        <f t="shared" si="32"/>
        <v>11.848237063714555</v>
      </c>
      <c r="T116" s="36">
        <f t="shared" si="33"/>
        <v>10.879035663558172</v>
      </c>
      <c r="U116" s="37" t="b">
        <f t="shared" si="26"/>
        <v>0</v>
      </c>
      <c r="V116" s="36">
        <f t="shared" si="29"/>
        <v>213</v>
      </c>
      <c r="W116" s="37">
        <f t="shared" si="30"/>
        <v>0</v>
      </c>
      <c r="X116" s="37" t="b">
        <f t="shared" si="27"/>
        <v>0</v>
      </c>
      <c r="Y116" s="36">
        <f t="shared" si="31"/>
        <v>117.15</v>
      </c>
    </row>
    <row r="117" spans="1:25">
      <c r="A117" s="33" t="s">
        <v>42</v>
      </c>
      <c r="B117" s="33" t="s">
        <v>156</v>
      </c>
      <c r="C117" s="34">
        <v>8</v>
      </c>
      <c r="D117" s="34">
        <v>5</v>
      </c>
      <c r="E117" s="34">
        <v>0.6</v>
      </c>
      <c r="F117" s="34">
        <v>115</v>
      </c>
      <c r="G117" s="34">
        <v>52</v>
      </c>
      <c r="H117" s="34">
        <v>13</v>
      </c>
      <c r="I117" s="10">
        <f t="shared" si="17"/>
        <v>8</v>
      </c>
      <c r="J117" s="10">
        <f t="shared" si="18"/>
        <v>6.25</v>
      </c>
      <c r="K117" s="10">
        <f t="shared" si="19"/>
        <v>15</v>
      </c>
      <c r="L117" s="10">
        <f t="shared" si="20"/>
        <v>62.5</v>
      </c>
      <c r="M117" s="10">
        <f t="shared" si="21"/>
        <v>51</v>
      </c>
      <c r="N117" s="10">
        <f t="shared" si="22"/>
        <v>18.571428571428573</v>
      </c>
      <c r="O117" s="10">
        <f t="shared" si="23"/>
        <v>62.5</v>
      </c>
      <c r="P117" s="35" t="str">
        <f t="shared" si="28"/>
        <v>O3</v>
      </c>
      <c r="Q117" s="35" t="str">
        <f t="shared" si="24"/>
        <v>二级，良</v>
      </c>
      <c r="R117" s="36">
        <f t="shared" si="25"/>
        <v>25</v>
      </c>
      <c r="S117" s="36">
        <f t="shared" si="32"/>
        <v>12.075509790987281</v>
      </c>
      <c r="T117" s="36">
        <f t="shared" si="33"/>
        <v>12.924490209012719</v>
      </c>
      <c r="U117" s="37" t="b">
        <f t="shared" si="26"/>
        <v>0</v>
      </c>
      <c r="V117" s="36">
        <f t="shared" si="29"/>
        <v>183.33333333333334</v>
      </c>
      <c r="W117" s="37">
        <f t="shared" si="30"/>
        <v>0</v>
      </c>
      <c r="X117" s="37" t="b">
        <f t="shared" si="27"/>
        <v>0</v>
      </c>
      <c r="Y117" s="36">
        <f t="shared" si="31"/>
        <v>100.83333333333334</v>
      </c>
    </row>
    <row r="118" spans="1:25">
      <c r="A118" s="33" t="s">
        <v>42</v>
      </c>
      <c r="B118" s="33" t="s">
        <v>157</v>
      </c>
      <c r="C118" s="34">
        <v>8</v>
      </c>
      <c r="D118" s="34">
        <v>5</v>
      </c>
      <c r="E118" s="34">
        <v>0.6</v>
      </c>
      <c r="F118" s="34">
        <v>114</v>
      </c>
      <c r="G118" s="34">
        <v>50</v>
      </c>
      <c r="H118" s="34">
        <v>12</v>
      </c>
      <c r="I118" s="10">
        <f t="shared" si="17"/>
        <v>8</v>
      </c>
      <c r="J118" s="10">
        <f t="shared" si="18"/>
        <v>6.25</v>
      </c>
      <c r="K118" s="10">
        <f t="shared" si="19"/>
        <v>15</v>
      </c>
      <c r="L118" s="10">
        <f t="shared" si="20"/>
        <v>61.666666666666664</v>
      </c>
      <c r="M118" s="10">
        <f t="shared" si="21"/>
        <v>50</v>
      </c>
      <c r="N118" s="10">
        <f t="shared" si="22"/>
        <v>17.142857142857142</v>
      </c>
      <c r="O118" s="10">
        <f t="shared" si="23"/>
        <v>61.666666666666664</v>
      </c>
      <c r="P118" s="35" t="str">
        <f t="shared" si="28"/>
        <v>O3</v>
      </c>
      <c r="Q118" s="35" t="str">
        <f t="shared" si="24"/>
        <v>二级，良</v>
      </c>
      <c r="R118" s="36">
        <f t="shared" si="25"/>
        <v>24</v>
      </c>
      <c r="S118" s="36">
        <f t="shared" si="32"/>
        <v>12.35005759460485</v>
      </c>
      <c r="T118" s="36">
        <f t="shared" si="33"/>
        <v>11.64994240539515</v>
      </c>
      <c r="U118" s="37" t="b">
        <f t="shared" si="26"/>
        <v>0</v>
      </c>
      <c r="V118" s="36">
        <f t="shared" si="29"/>
        <v>157.66666666666666</v>
      </c>
      <c r="W118" s="37">
        <f t="shared" si="30"/>
        <v>0</v>
      </c>
      <c r="X118" s="37" t="b">
        <f t="shared" si="27"/>
        <v>0</v>
      </c>
      <c r="Y118" s="36">
        <f t="shared" si="31"/>
        <v>86.716666666666669</v>
      </c>
    </row>
    <row r="119" spans="1:25">
      <c r="A119" s="33" t="s">
        <v>42</v>
      </c>
      <c r="B119" s="33" t="s">
        <v>158</v>
      </c>
      <c r="C119" s="34">
        <v>7</v>
      </c>
      <c r="D119" s="34">
        <v>5</v>
      </c>
      <c r="E119" s="34">
        <v>0.6</v>
      </c>
      <c r="F119" s="34">
        <v>110</v>
      </c>
      <c r="G119" s="34">
        <v>47</v>
      </c>
      <c r="H119" s="34">
        <v>12</v>
      </c>
      <c r="I119" s="10">
        <f t="shared" si="17"/>
        <v>7</v>
      </c>
      <c r="J119" s="10">
        <f t="shared" si="18"/>
        <v>6.25</v>
      </c>
      <c r="K119" s="10">
        <f t="shared" si="19"/>
        <v>15</v>
      </c>
      <c r="L119" s="10">
        <f t="shared" si="20"/>
        <v>58.333333333333336</v>
      </c>
      <c r="M119" s="10">
        <f t="shared" si="21"/>
        <v>47</v>
      </c>
      <c r="N119" s="10">
        <f t="shared" si="22"/>
        <v>17.142857142857142</v>
      </c>
      <c r="O119" s="10">
        <f t="shared" si="23"/>
        <v>58.333333333333336</v>
      </c>
      <c r="P119" s="35" t="str">
        <f t="shared" si="28"/>
        <v>O3</v>
      </c>
      <c r="Q119" s="35" t="str">
        <f t="shared" si="24"/>
        <v>二级，良</v>
      </c>
      <c r="R119" s="36">
        <f t="shared" si="25"/>
        <v>25.531914893617021</v>
      </c>
      <c r="S119" s="36">
        <f t="shared" si="32"/>
        <v>12.544502039049297</v>
      </c>
      <c r="T119" s="36">
        <f t="shared" si="33"/>
        <v>12.987412854567724</v>
      </c>
      <c r="U119" s="37" t="b">
        <f t="shared" si="26"/>
        <v>0</v>
      </c>
      <c r="V119" s="36">
        <f t="shared" si="29"/>
        <v>134.33333333333334</v>
      </c>
      <c r="W119" s="37">
        <f t="shared" si="30"/>
        <v>0</v>
      </c>
      <c r="X119" s="37" t="b">
        <f t="shared" si="27"/>
        <v>0</v>
      </c>
      <c r="Y119" s="36">
        <f t="shared" si="31"/>
        <v>73.88333333333334</v>
      </c>
    </row>
    <row r="120" spans="1:25">
      <c r="A120" s="33" t="s">
        <v>42</v>
      </c>
      <c r="B120" s="33" t="s">
        <v>159</v>
      </c>
      <c r="C120" s="34">
        <v>8</v>
      </c>
      <c r="D120" s="34">
        <v>12</v>
      </c>
      <c r="E120" s="34">
        <v>0.6</v>
      </c>
      <c r="F120" s="34">
        <v>100</v>
      </c>
      <c r="G120" s="34">
        <v>42</v>
      </c>
      <c r="H120" s="34">
        <v>12</v>
      </c>
      <c r="I120" s="10">
        <f t="shared" si="17"/>
        <v>8</v>
      </c>
      <c r="J120" s="10">
        <f t="shared" si="18"/>
        <v>15</v>
      </c>
      <c r="K120" s="10">
        <f t="shared" si="19"/>
        <v>15</v>
      </c>
      <c r="L120" s="10">
        <f t="shared" si="20"/>
        <v>50</v>
      </c>
      <c r="M120" s="10">
        <f t="shared" si="21"/>
        <v>42</v>
      </c>
      <c r="N120" s="10">
        <f t="shared" si="22"/>
        <v>17.142857142857142</v>
      </c>
      <c r="O120" s="10">
        <f t="shared" si="23"/>
        <v>50</v>
      </c>
      <c r="P120" s="35" t="str">
        <f t="shared" si="28"/>
        <v/>
      </c>
      <c r="Q120" s="35" t="str">
        <f t="shared" si="24"/>
        <v>一级,优</v>
      </c>
      <c r="R120" s="36">
        <f t="shared" si="25"/>
        <v>28.571428571428569</v>
      </c>
      <c r="S120" s="36">
        <f t="shared" si="32"/>
        <v>12.799502437487419</v>
      </c>
      <c r="T120" s="36">
        <f t="shared" si="33"/>
        <v>15.77192613394115</v>
      </c>
      <c r="U120" s="37" t="b">
        <f t="shared" si="26"/>
        <v>0</v>
      </c>
      <c r="V120" s="36">
        <f t="shared" si="29"/>
        <v>120.33333333333333</v>
      </c>
      <c r="W120" s="37">
        <f t="shared" si="30"/>
        <v>0</v>
      </c>
      <c r="X120" s="37" t="b">
        <f t="shared" si="27"/>
        <v>0</v>
      </c>
      <c r="Y120" s="36">
        <f t="shared" si="31"/>
        <v>66.183333333333337</v>
      </c>
    </row>
    <row r="121" spans="1:25">
      <c r="A121" s="33" t="s">
        <v>42</v>
      </c>
      <c r="B121" s="33" t="s">
        <v>160</v>
      </c>
      <c r="C121" s="34">
        <v>8</v>
      </c>
      <c r="D121" s="34">
        <v>23</v>
      </c>
      <c r="E121" s="34">
        <v>0.6</v>
      </c>
      <c r="F121" s="34">
        <v>84</v>
      </c>
      <c r="G121" s="34">
        <v>47</v>
      </c>
      <c r="H121" s="34">
        <v>11</v>
      </c>
      <c r="I121" s="10">
        <f t="shared" si="17"/>
        <v>8</v>
      </c>
      <c r="J121" s="10">
        <f t="shared" si="18"/>
        <v>28.75</v>
      </c>
      <c r="K121" s="10">
        <f t="shared" si="19"/>
        <v>15</v>
      </c>
      <c r="L121" s="10">
        <f t="shared" si="20"/>
        <v>42</v>
      </c>
      <c r="M121" s="10">
        <f t="shared" si="21"/>
        <v>47</v>
      </c>
      <c r="N121" s="10">
        <f t="shared" si="22"/>
        <v>15.714285714285714</v>
      </c>
      <c r="O121" s="10">
        <f t="shared" si="23"/>
        <v>47</v>
      </c>
      <c r="P121" s="35" t="str">
        <f t="shared" si="28"/>
        <v/>
      </c>
      <c r="Q121" s="35" t="str">
        <f t="shared" si="24"/>
        <v>一级,优</v>
      </c>
      <c r="R121" s="36">
        <f t="shared" si="25"/>
        <v>23.404255319148938</v>
      </c>
      <c r="S121" s="36">
        <f t="shared" si="32"/>
        <v>12.729474426282939</v>
      </c>
      <c r="T121" s="36">
        <f t="shared" si="33"/>
        <v>10.674780892865998</v>
      </c>
      <c r="U121" s="37" t="b">
        <f t="shared" si="26"/>
        <v>0</v>
      </c>
      <c r="V121" s="36">
        <f t="shared" si="29"/>
        <v>111.66666666666667</v>
      </c>
      <c r="W121" s="37">
        <f t="shared" si="30"/>
        <v>0</v>
      </c>
      <c r="X121" s="37" t="b">
        <f t="shared" si="27"/>
        <v>0</v>
      </c>
      <c r="Y121" s="36">
        <f t="shared" si="31"/>
        <v>61.416666666666671</v>
      </c>
    </row>
    <row r="122" spans="1:25">
      <c r="A122" s="33" t="s">
        <v>42</v>
      </c>
      <c r="B122" s="33" t="s">
        <v>161</v>
      </c>
      <c r="C122" s="34">
        <v>10</v>
      </c>
      <c r="D122" s="34">
        <v>51</v>
      </c>
      <c r="E122" s="34">
        <v>0.8</v>
      </c>
      <c r="F122" s="34">
        <v>48</v>
      </c>
      <c r="G122" s="34">
        <v>49</v>
      </c>
      <c r="H122" s="34">
        <v>29</v>
      </c>
      <c r="I122" s="10">
        <f t="shared" si="17"/>
        <v>10</v>
      </c>
      <c r="J122" s="10">
        <f t="shared" si="18"/>
        <v>63.75</v>
      </c>
      <c r="K122" s="10">
        <f t="shared" si="19"/>
        <v>20</v>
      </c>
      <c r="L122" s="10">
        <f t="shared" si="20"/>
        <v>24</v>
      </c>
      <c r="M122" s="10">
        <f t="shared" si="21"/>
        <v>49</v>
      </c>
      <c r="N122" s="10">
        <f t="shared" si="22"/>
        <v>41.428571428571431</v>
      </c>
      <c r="O122" s="10">
        <f t="shared" si="23"/>
        <v>63.75</v>
      </c>
      <c r="P122" s="35" t="str">
        <f t="shared" si="28"/>
        <v>NO2</v>
      </c>
      <c r="Q122" s="35" t="str">
        <f t="shared" si="24"/>
        <v>二级，良</v>
      </c>
      <c r="R122" s="36">
        <f t="shared" si="25"/>
        <v>59.183673469387756</v>
      </c>
      <c r="S122" s="36">
        <f t="shared" si="32"/>
        <v>12.43623929262227</v>
      </c>
      <c r="T122" s="36">
        <f t="shared" si="33"/>
        <v>46.747434176765488</v>
      </c>
      <c r="U122" s="37" t="b">
        <f t="shared" si="26"/>
        <v>0</v>
      </c>
      <c r="V122" s="36">
        <f t="shared" si="29"/>
        <v>101.33333333333333</v>
      </c>
      <c r="W122" s="37">
        <f t="shared" si="30"/>
        <v>0</v>
      </c>
      <c r="X122" s="37" t="b">
        <f t="shared" si="27"/>
        <v>0</v>
      </c>
      <c r="Y122" s="36">
        <f t="shared" si="31"/>
        <v>55.733333333333334</v>
      </c>
    </row>
    <row r="123" spans="1:25">
      <c r="A123" s="33" t="s">
        <v>42</v>
      </c>
      <c r="B123" s="33" t="s">
        <v>162</v>
      </c>
      <c r="C123" s="34">
        <v>8</v>
      </c>
      <c r="D123" s="34">
        <v>22</v>
      </c>
      <c r="E123" s="34">
        <v>0.7</v>
      </c>
      <c r="F123" s="34">
        <v>62</v>
      </c>
      <c r="G123" s="34">
        <v>114</v>
      </c>
      <c r="H123" s="34">
        <v>34</v>
      </c>
      <c r="I123" s="10">
        <f t="shared" si="17"/>
        <v>8</v>
      </c>
      <c r="J123" s="10">
        <f t="shared" si="18"/>
        <v>27.5</v>
      </c>
      <c r="K123" s="10">
        <f t="shared" si="19"/>
        <v>17.5</v>
      </c>
      <c r="L123" s="10">
        <f t="shared" si="20"/>
        <v>31</v>
      </c>
      <c r="M123" s="10">
        <f t="shared" si="21"/>
        <v>82</v>
      </c>
      <c r="N123" s="10">
        <f t="shared" si="22"/>
        <v>48.571428571428569</v>
      </c>
      <c r="O123" s="10">
        <f t="shared" si="23"/>
        <v>82</v>
      </c>
      <c r="P123" s="35" t="str">
        <f t="shared" si="28"/>
        <v>PM10</v>
      </c>
      <c r="Q123" s="35" t="str">
        <f t="shared" si="24"/>
        <v>二级，良</v>
      </c>
      <c r="R123" s="36">
        <f t="shared" si="25"/>
        <v>29.82456140350877</v>
      </c>
      <c r="S123" s="36">
        <f t="shared" si="32"/>
        <v>15.474272687798523</v>
      </c>
      <c r="T123" s="36">
        <f t="shared" si="33"/>
        <v>14.350288715710247</v>
      </c>
      <c r="U123" s="37" t="b">
        <f t="shared" si="26"/>
        <v>0</v>
      </c>
      <c r="V123" s="36">
        <f t="shared" si="29"/>
        <v>95.666666666666671</v>
      </c>
      <c r="W123" s="37">
        <f t="shared" si="30"/>
        <v>1</v>
      </c>
      <c r="X123" s="37" t="b">
        <f t="shared" si="27"/>
        <v>0</v>
      </c>
      <c r="Y123" s="36">
        <f t="shared" si="31"/>
        <v>52.616666666666667</v>
      </c>
    </row>
    <row r="124" spans="1:25">
      <c r="A124" s="33" t="s">
        <v>42</v>
      </c>
      <c r="B124" s="33" t="s">
        <v>163</v>
      </c>
      <c r="C124" s="34">
        <v>7</v>
      </c>
      <c r="D124" s="34">
        <v>9</v>
      </c>
      <c r="E124" s="34">
        <v>0.6</v>
      </c>
      <c r="F124" s="34">
        <v>75</v>
      </c>
      <c r="G124" s="34">
        <v>70</v>
      </c>
      <c r="H124" s="34">
        <v>15</v>
      </c>
      <c r="I124" s="10">
        <f t="shared" si="17"/>
        <v>7</v>
      </c>
      <c r="J124" s="10">
        <f t="shared" si="18"/>
        <v>11.25</v>
      </c>
      <c r="K124" s="10">
        <f t="shared" si="19"/>
        <v>15</v>
      </c>
      <c r="L124" s="10">
        <f t="shared" si="20"/>
        <v>37.5</v>
      </c>
      <c r="M124" s="10">
        <f t="shared" si="21"/>
        <v>60</v>
      </c>
      <c r="N124" s="10">
        <f t="shared" si="22"/>
        <v>21.428571428571427</v>
      </c>
      <c r="O124" s="10">
        <f t="shared" si="23"/>
        <v>60</v>
      </c>
      <c r="P124" s="35" t="str">
        <f t="shared" si="28"/>
        <v>PM10</v>
      </c>
      <c r="Q124" s="35" t="str">
        <f t="shared" si="24"/>
        <v>二级，良</v>
      </c>
      <c r="R124" s="36">
        <f t="shared" si="25"/>
        <v>21.428571428571427</v>
      </c>
      <c r="S124" s="36">
        <f t="shared" si="32"/>
        <v>15.876319471424253</v>
      </c>
      <c r="T124" s="36">
        <f t="shared" si="33"/>
        <v>5.552251957147174</v>
      </c>
      <c r="U124" s="37" t="b">
        <f t="shared" si="26"/>
        <v>0</v>
      </c>
      <c r="V124" s="36">
        <f t="shared" si="29"/>
        <v>116.33333333333333</v>
      </c>
      <c r="W124" s="37">
        <f t="shared" si="30"/>
        <v>0</v>
      </c>
      <c r="X124" s="37" t="b">
        <f t="shared" si="27"/>
        <v>0</v>
      </c>
      <c r="Y124" s="36">
        <f t="shared" si="31"/>
        <v>63.983333333333334</v>
      </c>
    </row>
    <row r="125" spans="1:25">
      <c r="A125" s="33" t="s">
        <v>42</v>
      </c>
      <c r="B125" s="33" t="s">
        <v>164</v>
      </c>
      <c r="C125" s="34">
        <v>8</v>
      </c>
      <c r="D125" s="34">
        <v>8</v>
      </c>
      <c r="E125" s="34">
        <v>0.6</v>
      </c>
      <c r="F125" s="34">
        <v>74</v>
      </c>
      <c r="G125" s="34">
        <v>45</v>
      </c>
      <c r="H125" s="34">
        <v>15</v>
      </c>
      <c r="I125" s="10">
        <f t="shared" si="17"/>
        <v>8</v>
      </c>
      <c r="J125" s="10">
        <f t="shared" si="18"/>
        <v>10</v>
      </c>
      <c r="K125" s="10">
        <f t="shared" si="19"/>
        <v>15</v>
      </c>
      <c r="L125" s="10">
        <f t="shared" si="20"/>
        <v>37</v>
      </c>
      <c r="M125" s="10">
        <f t="shared" si="21"/>
        <v>45</v>
      </c>
      <c r="N125" s="10">
        <f t="shared" si="22"/>
        <v>21.428571428571427</v>
      </c>
      <c r="O125" s="10">
        <f t="shared" si="23"/>
        <v>45</v>
      </c>
      <c r="P125" s="35" t="str">
        <f t="shared" si="28"/>
        <v/>
      </c>
      <c r="Q125" s="35" t="str">
        <f t="shared" si="24"/>
        <v>一级,优</v>
      </c>
      <c r="R125" s="36">
        <f t="shared" si="25"/>
        <v>33.333333333333329</v>
      </c>
      <c r="S125" s="36">
        <f t="shared" si="32"/>
        <v>15.662033757138538</v>
      </c>
      <c r="T125" s="36">
        <f t="shared" si="33"/>
        <v>17.671299576194791</v>
      </c>
      <c r="U125" s="37" t="b">
        <f t="shared" si="26"/>
        <v>0</v>
      </c>
      <c r="V125" s="36">
        <f t="shared" si="29"/>
        <v>123</v>
      </c>
      <c r="W125" s="37">
        <f t="shared" si="30"/>
        <v>0</v>
      </c>
      <c r="X125" s="37" t="b">
        <f t="shared" si="27"/>
        <v>0</v>
      </c>
      <c r="Y125" s="36">
        <f t="shared" si="31"/>
        <v>67.650000000000006</v>
      </c>
    </row>
    <row r="126" spans="1:25">
      <c r="A126" s="33" t="s">
        <v>42</v>
      </c>
      <c r="B126" s="33" t="s">
        <v>165</v>
      </c>
      <c r="C126" s="34">
        <v>8</v>
      </c>
      <c r="D126" s="34">
        <v>8</v>
      </c>
      <c r="E126" s="34">
        <v>0.6</v>
      </c>
      <c r="F126" s="34">
        <v>71</v>
      </c>
      <c r="G126" s="34">
        <v>46</v>
      </c>
      <c r="H126" s="34">
        <v>13</v>
      </c>
      <c r="I126" s="10">
        <f t="shared" si="17"/>
        <v>8</v>
      </c>
      <c r="J126" s="10">
        <f t="shared" si="18"/>
        <v>10</v>
      </c>
      <c r="K126" s="10">
        <f t="shared" si="19"/>
        <v>15</v>
      </c>
      <c r="L126" s="10">
        <f t="shared" si="20"/>
        <v>35.5</v>
      </c>
      <c r="M126" s="10">
        <f t="shared" si="21"/>
        <v>46</v>
      </c>
      <c r="N126" s="10">
        <f t="shared" si="22"/>
        <v>18.571428571428573</v>
      </c>
      <c r="O126" s="10">
        <f t="shared" si="23"/>
        <v>46</v>
      </c>
      <c r="P126" s="35" t="str">
        <f t="shared" si="28"/>
        <v/>
      </c>
      <c r="Q126" s="35" t="str">
        <f t="shared" si="24"/>
        <v>一级,优</v>
      </c>
      <c r="R126" s="36">
        <f t="shared" si="25"/>
        <v>28.260869565217391</v>
      </c>
      <c r="S126" s="36">
        <f t="shared" si="32"/>
        <v>16.312151960448233</v>
      </c>
      <c r="T126" s="36">
        <f t="shared" si="33"/>
        <v>11.948717604769158</v>
      </c>
      <c r="U126" s="37" t="b">
        <f t="shared" si="26"/>
        <v>0</v>
      </c>
      <c r="V126" s="36">
        <f t="shared" si="29"/>
        <v>122.33333333333333</v>
      </c>
      <c r="W126" s="37">
        <f t="shared" si="30"/>
        <v>0</v>
      </c>
      <c r="X126" s="37" t="b">
        <f t="shared" si="27"/>
        <v>0</v>
      </c>
      <c r="Y126" s="36">
        <f t="shared" si="31"/>
        <v>67.283333333333331</v>
      </c>
    </row>
    <row r="127" spans="1:25">
      <c r="A127" s="33" t="s">
        <v>42</v>
      </c>
      <c r="B127" s="33" t="s">
        <v>166</v>
      </c>
      <c r="C127" s="34">
        <v>9</v>
      </c>
      <c r="D127" s="34">
        <v>10</v>
      </c>
      <c r="E127" s="34">
        <v>0.6</v>
      </c>
      <c r="F127" s="34">
        <v>68</v>
      </c>
      <c r="G127" s="34">
        <v>48</v>
      </c>
      <c r="H127" s="34">
        <v>16</v>
      </c>
      <c r="I127" s="10">
        <f t="shared" si="17"/>
        <v>9</v>
      </c>
      <c r="J127" s="10">
        <f t="shared" si="18"/>
        <v>12.5</v>
      </c>
      <c r="K127" s="10">
        <f t="shared" si="19"/>
        <v>15</v>
      </c>
      <c r="L127" s="10">
        <f t="shared" si="20"/>
        <v>34</v>
      </c>
      <c r="M127" s="10">
        <f t="shared" si="21"/>
        <v>48</v>
      </c>
      <c r="N127" s="10">
        <f t="shared" si="22"/>
        <v>22.857142857142858</v>
      </c>
      <c r="O127" s="10">
        <f t="shared" si="23"/>
        <v>48</v>
      </c>
      <c r="P127" s="35" t="str">
        <f t="shared" si="28"/>
        <v/>
      </c>
      <c r="Q127" s="35" t="str">
        <f t="shared" si="24"/>
        <v>一级,优</v>
      </c>
      <c r="R127" s="36">
        <f t="shared" si="25"/>
        <v>33.333333333333329</v>
      </c>
      <c r="S127" s="36">
        <f t="shared" si="32"/>
        <v>16.286272043263963</v>
      </c>
      <c r="T127" s="36">
        <f t="shared" si="33"/>
        <v>17.047061290069365</v>
      </c>
      <c r="U127" s="37" t="b">
        <f t="shared" si="26"/>
        <v>0</v>
      </c>
      <c r="V127" s="36">
        <f t="shared" si="29"/>
        <v>123.66666666666667</v>
      </c>
      <c r="W127" s="37">
        <f t="shared" si="30"/>
        <v>0</v>
      </c>
      <c r="X127" s="37" t="b">
        <f t="shared" si="27"/>
        <v>0</v>
      </c>
      <c r="Y127" s="36">
        <f t="shared" si="31"/>
        <v>68.016666666666666</v>
      </c>
    </row>
    <row r="128" spans="1:25">
      <c r="A128" s="33" t="s">
        <v>42</v>
      </c>
      <c r="B128" s="33" t="s">
        <v>167</v>
      </c>
      <c r="C128" s="34">
        <v>8</v>
      </c>
      <c r="D128" s="34">
        <v>10</v>
      </c>
      <c r="E128" s="34">
        <v>0.6</v>
      </c>
      <c r="F128" s="34">
        <v>64</v>
      </c>
      <c r="G128" s="34">
        <v>49</v>
      </c>
      <c r="H128" s="34">
        <v>20</v>
      </c>
      <c r="I128" s="10">
        <f t="shared" si="17"/>
        <v>8</v>
      </c>
      <c r="J128" s="10">
        <f t="shared" si="18"/>
        <v>12.5</v>
      </c>
      <c r="K128" s="10">
        <f t="shared" si="19"/>
        <v>15</v>
      </c>
      <c r="L128" s="10">
        <f t="shared" si="20"/>
        <v>32</v>
      </c>
      <c r="M128" s="10">
        <f t="shared" si="21"/>
        <v>49</v>
      </c>
      <c r="N128" s="10">
        <f t="shared" si="22"/>
        <v>28.571428571428573</v>
      </c>
      <c r="O128" s="10">
        <f t="shared" si="23"/>
        <v>49</v>
      </c>
      <c r="P128" s="35" t="str">
        <f t="shared" si="28"/>
        <v/>
      </c>
      <c r="Q128" s="35" t="str">
        <f t="shared" si="24"/>
        <v>一级,优</v>
      </c>
      <c r="R128" s="36">
        <f t="shared" si="25"/>
        <v>40.816326530612244</v>
      </c>
      <c r="S128" s="36">
        <f t="shared" si="32"/>
        <v>17.113695211112667</v>
      </c>
      <c r="T128" s="36">
        <f t="shared" si="33"/>
        <v>23.702631319499577</v>
      </c>
      <c r="U128" s="37" t="b">
        <f t="shared" si="26"/>
        <v>0</v>
      </c>
      <c r="V128" s="36">
        <f t="shared" si="29"/>
        <v>124</v>
      </c>
      <c r="W128" s="37">
        <f t="shared" si="30"/>
        <v>0</v>
      </c>
      <c r="X128" s="37" t="b">
        <f t="shared" si="27"/>
        <v>0</v>
      </c>
      <c r="Y128" s="36">
        <f t="shared" si="31"/>
        <v>68.2</v>
      </c>
    </row>
    <row r="129" spans="1:25">
      <c r="A129" s="33" t="s">
        <v>42</v>
      </c>
      <c r="B129" s="33" t="s">
        <v>168</v>
      </c>
      <c r="C129" s="34">
        <v>9</v>
      </c>
      <c r="D129" s="34">
        <v>14</v>
      </c>
      <c r="E129" s="34">
        <v>0.7</v>
      </c>
      <c r="F129" s="34">
        <v>58</v>
      </c>
      <c r="G129" s="34">
        <v>49</v>
      </c>
      <c r="H129" s="34">
        <v>18</v>
      </c>
      <c r="I129" s="10">
        <f t="shared" si="17"/>
        <v>9</v>
      </c>
      <c r="J129" s="10">
        <f t="shared" si="18"/>
        <v>17.5</v>
      </c>
      <c r="K129" s="10">
        <f t="shared" si="19"/>
        <v>17.5</v>
      </c>
      <c r="L129" s="10">
        <f t="shared" si="20"/>
        <v>29</v>
      </c>
      <c r="M129" s="10">
        <f t="shared" si="21"/>
        <v>49</v>
      </c>
      <c r="N129" s="10">
        <f t="shared" si="22"/>
        <v>25.714285714285715</v>
      </c>
      <c r="O129" s="10">
        <f t="shared" si="23"/>
        <v>49</v>
      </c>
      <c r="P129" s="35" t="str">
        <f t="shared" si="28"/>
        <v/>
      </c>
      <c r="Q129" s="35" t="str">
        <f t="shared" si="24"/>
        <v>一级,优</v>
      </c>
      <c r="R129" s="36">
        <f t="shared" si="25"/>
        <v>36.734693877551024</v>
      </c>
      <c r="S129" s="36">
        <f t="shared" si="32"/>
        <v>15.583082966214709</v>
      </c>
      <c r="T129" s="36">
        <f t="shared" si="33"/>
        <v>21.151610911336313</v>
      </c>
      <c r="U129" s="37" t="b">
        <f t="shared" si="26"/>
        <v>0</v>
      </c>
      <c r="V129" s="36">
        <f t="shared" si="29"/>
        <v>124</v>
      </c>
      <c r="W129" s="37">
        <f t="shared" si="30"/>
        <v>0</v>
      </c>
      <c r="X129" s="37" t="b">
        <f t="shared" si="27"/>
        <v>0</v>
      </c>
      <c r="Y129" s="36">
        <f t="shared" si="31"/>
        <v>68.2</v>
      </c>
    </row>
    <row r="130" spans="1:25">
      <c r="A130" s="33" t="s">
        <v>42</v>
      </c>
      <c r="B130" s="33" t="s">
        <v>169</v>
      </c>
      <c r="C130" s="34">
        <v>9</v>
      </c>
      <c r="D130" s="34">
        <v>17</v>
      </c>
      <c r="E130" s="34">
        <v>0.7</v>
      </c>
      <c r="F130" s="34">
        <v>56</v>
      </c>
      <c r="G130" s="34">
        <v>59</v>
      </c>
      <c r="H130" s="34">
        <v>16</v>
      </c>
      <c r="I130" s="10">
        <f t="shared" si="17"/>
        <v>9</v>
      </c>
      <c r="J130" s="10">
        <f t="shared" si="18"/>
        <v>21.25</v>
      </c>
      <c r="K130" s="10">
        <f t="shared" si="19"/>
        <v>17.5</v>
      </c>
      <c r="L130" s="10">
        <f t="shared" si="20"/>
        <v>28</v>
      </c>
      <c r="M130" s="10">
        <f t="shared" si="21"/>
        <v>54.5</v>
      </c>
      <c r="N130" s="10">
        <f t="shared" si="22"/>
        <v>22.857142857142858</v>
      </c>
      <c r="O130" s="10">
        <f t="shared" si="23"/>
        <v>54.5</v>
      </c>
      <c r="P130" s="35" t="str">
        <f t="shared" si="28"/>
        <v>PM10</v>
      </c>
      <c r="Q130" s="35" t="str">
        <f t="shared" si="24"/>
        <v>二级，良</v>
      </c>
      <c r="R130" s="36">
        <f t="shared" si="25"/>
        <v>27.118644067796609</v>
      </c>
      <c r="S130" s="36">
        <f t="shared" si="32"/>
        <v>16.158927339051562</v>
      </c>
      <c r="T130" s="36">
        <f t="shared" si="33"/>
        <v>10.959716728745047</v>
      </c>
      <c r="U130" s="37" t="b">
        <f t="shared" si="26"/>
        <v>0</v>
      </c>
      <c r="V130" s="36">
        <f t="shared" si="29"/>
        <v>102.33333333333333</v>
      </c>
      <c r="W130" s="37">
        <f t="shared" si="30"/>
        <v>0</v>
      </c>
      <c r="X130" s="37" t="b">
        <f t="shared" si="27"/>
        <v>0</v>
      </c>
      <c r="Y130" s="36">
        <f t="shared" si="31"/>
        <v>56.283333333333331</v>
      </c>
    </row>
    <row r="131" spans="1:25">
      <c r="A131" s="33" t="s">
        <v>42</v>
      </c>
      <c r="B131" s="33" t="s">
        <v>170</v>
      </c>
      <c r="C131" s="34">
        <v>9</v>
      </c>
      <c r="D131" s="34">
        <v>21</v>
      </c>
      <c r="E131" s="34">
        <v>0.7</v>
      </c>
      <c r="F131" s="34">
        <v>52</v>
      </c>
      <c r="G131" s="34">
        <v>60</v>
      </c>
      <c r="H131" s="34">
        <v>20</v>
      </c>
      <c r="I131" s="10">
        <f t="shared" si="17"/>
        <v>9</v>
      </c>
      <c r="J131" s="10">
        <f t="shared" si="18"/>
        <v>26.25</v>
      </c>
      <c r="K131" s="10">
        <f t="shared" si="19"/>
        <v>17.5</v>
      </c>
      <c r="L131" s="10">
        <f t="shared" si="20"/>
        <v>26</v>
      </c>
      <c r="M131" s="10">
        <f t="shared" si="21"/>
        <v>55</v>
      </c>
      <c r="N131" s="10">
        <f t="shared" si="22"/>
        <v>28.571428571428573</v>
      </c>
      <c r="O131" s="10">
        <f t="shared" si="23"/>
        <v>55</v>
      </c>
      <c r="P131" s="35" t="str">
        <f t="shared" si="28"/>
        <v>PM10</v>
      </c>
      <c r="Q131" s="35" t="str">
        <f t="shared" si="24"/>
        <v>二级，良</v>
      </c>
      <c r="R131" s="36">
        <f t="shared" si="25"/>
        <v>33.333333333333329</v>
      </c>
      <c r="S131" s="36">
        <f t="shared" si="32"/>
        <v>16.633100058986994</v>
      </c>
      <c r="T131" s="36">
        <f t="shared" si="33"/>
        <v>16.700233274346335</v>
      </c>
      <c r="U131" s="37" t="b">
        <f t="shared" si="26"/>
        <v>0</v>
      </c>
      <c r="V131" s="36">
        <f t="shared" si="29"/>
        <v>98.666666666666671</v>
      </c>
      <c r="W131" s="37">
        <f t="shared" si="30"/>
        <v>0</v>
      </c>
      <c r="X131" s="37" t="b">
        <f t="shared" si="27"/>
        <v>0</v>
      </c>
      <c r="Y131" s="36">
        <f t="shared" si="31"/>
        <v>54.266666666666666</v>
      </c>
    </row>
    <row r="132" spans="1:25">
      <c r="A132" s="33" t="s">
        <v>42</v>
      </c>
      <c r="B132" s="33" t="s">
        <v>171</v>
      </c>
      <c r="C132" s="34">
        <v>9</v>
      </c>
      <c r="D132" s="34">
        <v>42</v>
      </c>
      <c r="E132" s="34">
        <v>0.8</v>
      </c>
      <c r="F132" s="34">
        <v>40</v>
      </c>
      <c r="G132" s="34">
        <v>116</v>
      </c>
      <c r="H132" s="34">
        <v>24</v>
      </c>
      <c r="I132" s="10">
        <f t="shared" ref="I132:I195" si="34">IF(COUNT(C132)=1,IF(C132&gt;2620,500,IF(C132&gt;=2100,(C132-2100)*(500-400)/(2620-2100)+400,IF(C132&gt;=1600,(C132-1600)*(400-300)/(2100-1600)+300,IF(C132&gt;=800,(C132-800)*(300-200)/(1600-800)+200,IF(C132&gt;=475,(C132-475)*(200-150)/(800-475)+150,IF(C132&gt;=150,(C132-150)*(150-100)/(475-150)+100,IF(C132&gt;=50,(C132-50)*(100-50)/(150-50)+50,IF(C132&gt;=0,(C132-0)*(50-0)/(50-0)+0,"无效值")))))))))</f>
        <v>9</v>
      </c>
      <c r="J132" s="10">
        <f t="shared" ref="J132:J195" si="35">IF(COUNT(D132)=1,IF(D132&gt;940,500,IF(D132&gt;=750,(D132-750)*(500-400)/(940-750)+400,IF(D132&gt;=565,(D132-565)*(400-300)/(750-565)+300,IF(D132&gt;=280,(D132-280)*(300-200)/(565-280)+200,IF(D132&gt;=180,(D132-180)*(200-150)/(280-180)+150,IF(D132&gt;=80,(D132-80)*(150-100)/(180-80)+100,IF(D132&gt;=40,(D132-40)*(100-50)/(80-40)+50,IF(D132&gt;=0,(D132-0)*(50-0)/(40-0)+0,"无效值")))))))))</f>
        <v>52.5</v>
      </c>
      <c r="K132" s="10">
        <f t="shared" ref="K132:K195" si="36">IF(COUNT(E132)=1,IF(E132&gt;60,500,IF(E132&gt;=48,(E132-48)*(500-400)/(60-48)+400,IF(E132&gt;=36,(E132-36)*(400-300)/(48-36)+300,IF(E132&gt;=24,(E132-24)*(300-200)/(36-24)+200,IF(E132&gt;=14,(E132-14)*(200-150)/(24-14)+150,IF(E132&gt;=4,(E132-4)*(150-100)/(14-4)+100,IF(E132&gt;=2,(E132-2)*(100-50)/(4-2)+50,IF(E132&gt;=0,(E132-0)*(50-0)/(2-0)+0,"无效值")))))))))</f>
        <v>20</v>
      </c>
      <c r="L132" s="10">
        <f t="shared" ref="L132:L195" si="37">IF(COUNT(F132)=1,IF(F132&gt;800,500,IF(F132&gt;=265,(F132-265)*(300-200)/(800-265)+200,IF(F132&gt;=215,(F132-215)*(200-150)/(265-215)+150,IF(F132&gt;=160,(F132-160)*(150-100)/(215-160)+100,IF(F132&gt;=100,(F132-100)*(100-50)/(160-100)+50,IF(F132&gt;=0,(F132-0)*(50-0)/(100-0)+0,"无效值")))))))</f>
        <v>20</v>
      </c>
      <c r="M132" s="10">
        <f t="shared" ref="M132:M195" si="38">IF(COUNT(G132)=1,IF(G132&gt;600,500,IF(G132&gt;=500,(G132-500)*(500-400)/(600-500)+400,IF(G132&gt;=420,(G132-420)*(400-300)/(500-420)+300,IF(G132&gt;=350,(G132-350)*(300-200)/(420-350)+200,IF(G132&gt;=250,(G132-250)*(200-150)/(350-250)+150,IF(G132&gt;=150,(G132-150)*(150-100)/(250-150)+100,IF(G132&gt;=50,(G132-50)*(100-50)/(150-50)+50,IF(G132&gt;=0,(G132-0)*(50-0)/(50-0)+0,"无效值")))))))))</f>
        <v>83</v>
      </c>
      <c r="N132" s="10">
        <f t="shared" ref="N132:N195" si="39">IF(COUNT(H132)=1,IF(H132&gt;500,500,IF(H132&gt;=350,(H132-350)*(500-400)/(500-350)+400,IF(H132&gt;=250,(H132-250)*(400-300)/(350-250)+300,IF(H132&gt;=150,(H132-150)*(300-200)/(250-150)+200,IF(H132&gt;=115,(H132-115)*(200-150)/(150-115)+150,IF(H132&gt;=75,(H132-75)*(150-100)/(115-75)+100,IF(H132&gt;=35,(H132-35)*(100-50)/(75-35)+50,IF(H132&gt;=0,(H132-0)*(50-0)/(35-0)+0,"无效值")))))))))</f>
        <v>34.285714285714285</v>
      </c>
      <c r="O132" s="10">
        <f t="shared" ref="O132:O195" si="40">IF(MAX(I132:N132)&lt;=100,IF(COUNTIF(C132:N132,"&gt;0")=12,MAX(I132:N132),""),MAX(I132:N132))</f>
        <v>83</v>
      </c>
      <c r="P132" s="35" t="str">
        <f t="shared" si="28"/>
        <v>PM10</v>
      </c>
      <c r="Q132" s="35" t="str">
        <f t="shared" ref="Q132:Q195" si="41">IF(COUNT(O132)=1,IF(O132&lt;=50,"一级,优",IF(O132&lt;=100,"二级，良",IF(O132&lt;=150,"三级，轻度污染",IF(O132&lt;=200,"四级，中度污染",IF(O132&lt;=300,"五级，重度污染",IF(O132&gt;300,"六级，严重污染")))))))</f>
        <v>二级，良</v>
      </c>
      <c r="R132" s="36">
        <f t="shared" ref="R132:R195" si="42">H132/G132*100</f>
        <v>20.689655172413794</v>
      </c>
      <c r="S132" s="36">
        <f t="shared" si="32"/>
        <v>16.633100058986994</v>
      </c>
      <c r="T132" s="36">
        <f t="shared" si="33"/>
        <v>4.0565551134267999</v>
      </c>
      <c r="U132" s="37" t="b">
        <f t="shared" ref="U132:U195" si="43">IF(G132&gt;150,"PM10")</f>
        <v>0</v>
      </c>
      <c r="V132" s="36">
        <f t="shared" si="29"/>
        <v>103.66666666666667</v>
      </c>
      <c r="W132" s="37">
        <f t="shared" si="30"/>
        <v>1</v>
      </c>
      <c r="X132" s="37" t="b">
        <f t="shared" ref="X132:X195" si="44">IF(G132&gt;150,"PM10")</f>
        <v>0</v>
      </c>
      <c r="Y132" s="36">
        <f t="shared" si="31"/>
        <v>57.016666666666666</v>
      </c>
    </row>
    <row r="133" spans="1:25">
      <c r="A133" s="33" t="s">
        <v>42</v>
      </c>
      <c r="B133" s="33" t="s">
        <v>172</v>
      </c>
      <c r="C133" s="34">
        <v>10</v>
      </c>
      <c r="D133" s="34">
        <v>44</v>
      </c>
      <c r="E133" s="34">
        <v>0.8</v>
      </c>
      <c r="F133" s="34">
        <v>46</v>
      </c>
      <c r="G133" s="34">
        <v>164</v>
      </c>
      <c r="H133" s="34">
        <v>28</v>
      </c>
      <c r="I133" s="10">
        <f t="shared" si="34"/>
        <v>10</v>
      </c>
      <c r="J133" s="10">
        <f t="shared" si="35"/>
        <v>55</v>
      </c>
      <c r="K133" s="10">
        <f t="shared" si="36"/>
        <v>20</v>
      </c>
      <c r="L133" s="10">
        <f t="shared" si="37"/>
        <v>23</v>
      </c>
      <c r="M133" s="10">
        <f t="shared" si="38"/>
        <v>107</v>
      </c>
      <c r="N133" s="10">
        <f t="shared" si="39"/>
        <v>40</v>
      </c>
      <c r="O133" s="10">
        <f t="shared" si="40"/>
        <v>107</v>
      </c>
      <c r="P133" s="35" t="str">
        <f t="shared" ref="P133:P196" si="45">IF(O133&lt;=50,"",IF(O133=I133,"SO2",IF(O133=J133,"NO2",IF(O133=K133,"CO",IF(O133=L133,"O3",IF(O133=M133,"PM10",IF(O133=N133,"PM2.5",)))))))</f>
        <v>PM10</v>
      </c>
      <c r="Q133" s="35" t="str">
        <f t="shared" si="41"/>
        <v>三级，轻度污染</v>
      </c>
      <c r="R133" s="36">
        <f t="shared" si="42"/>
        <v>17.073170731707318</v>
      </c>
      <c r="S133" s="36">
        <f t="shared" si="32"/>
        <v>16.002165526253361</v>
      </c>
      <c r="T133" s="36">
        <f t="shared" si="33"/>
        <v>1.0710052054539574</v>
      </c>
      <c r="U133" s="37" t="str">
        <f t="shared" si="43"/>
        <v>PM10</v>
      </c>
      <c r="V133" s="36">
        <f t="shared" si="29"/>
        <v>127</v>
      </c>
      <c r="W133" s="37">
        <f t="shared" si="30"/>
        <v>1</v>
      </c>
      <c r="X133" s="37" t="str">
        <f t="shared" si="44"/>
        <v>PM10</v>
      </c>
      <c r="Y133" s="36">
        <f t="shared" si="31"/>
        <v>69.849999999999994</v>
      </c>
    </row>
    <row r="134" spans="1:25">
      <c r="A134" s="33" t="s">
        <v>42</v>
      </c>
      <c r="B134" s="33" t="s">
        <v>173</v>
      </c>
      <c r="C134" s="34">
        <v>12</v>
      </c>
      <c r="D134" s="34">
        <v>16</v>
      </c>
      <c r="E134" s="34">
        <v>0.6</v>
      </c>
      <c r="F134" s="34">
        <v>86</v>
      </c>
      <c r="G134" s="34">
        <v>114</v>
      </c>
      <c r="H134" s="34">
        <v>19</v>
      </c>
      <c r="I134" s="10">
        <f t="shared" si="34"/>
        <v>12</v>
      </c>
      <c r="J134" s="10">
        <f t="shared" si="35"/>
        <v>20</v>
      </c>
      <c r="K134" s="10">
        <f t="shared" si="36"/>
        <v>15</v>
      </c>
      <c r="L134" s="10">
        <f t="shared" si="37"/>
        <v>43</v>
      </c>
      <c r="M134" s="10">
        <f t="shared" si="38"/>
        <v>82</v>
      </c>
      <c r="N134" s="10">
        <f t="shared" si="39"/>
        <v>27.142857142857142</v>
      </c>
      <c r="O134" s="10">
        <f t="shared" si="40"/>
        <v>82</v>
      </c>
      <c r="P134" s="35" t="str">
        <f t="shared" si="45"/>
        <v>PM10</v>
      </c>
      <c r="Q134" s="35" t="str">
        <f t="shared" si="41"/>
        <v>二级，良</v>
      </c>
      <c r="R134" s="36">
        <f t="shared" si="42"/>
        <v>16.666666666666664</v>
      </c>
      <c r="S134" s="36">
        <f t="shared" si="32"/>
        <v>14.647151976117859</v>
      </c>
      <c r="T134" s="36">
        <f t="shared" si="33"/>
        <v>2.0195146905488048</v>
      </c>
      <c r="U134" s="37" t="b">
        <f t="shared" si="43"/>
        <v>0</v>
      </c>
      <c r="V134" s="36">
        <f t="shared" si="29"/>
        <v>165.66666666666666</v>
      </c>
      <c r="W134" s="37">
        <f t="shared" si="30"/>
        <v>0</v>
      </c>
      <c r="X134" s="37" t="b">
        <f t="shared" si="44"/>
        <v>0</v>
      </c>
      <c r="Y134" s="36">
        <f t="shared" si="31"/>
        <v>91.11666666666666</v>
      </c>
    </row>
    <row r="135" spans="1:25">
      <c r="A135" s="33" t="s">
        <v>42</v>
      </c>
      <c r="B135" s="33" t="s">
        <v>174</v>
      </c>
      <c r="C135" s="34">
        <v>14</v>
      </c>
      <c r="D135" s="34">
        <v>13</v>
      </c>
      <c r="E135" s="34">
        <v>0.7</v>
      </c>
      <c r="F135" s="34">
        <v>94</v>
      </c>
      <c r="G135" s="34">
        <v>101</v>
      </c>
      <c r="H135" s="34">
        <v>21</v>
      </c>
      <c r="I135" s="10">
        <f t="shared" si="34"/>
        <v>14</v>
      </c>
      <c r="J135" s="10">
        <f t="shared" si="35"/>
        <v>16.25</v>
      </c>
      <c r="K135" s="10">
        <f t="shared" si="36"/>
        <v>17.5</v>
      </c>
      <c r="L135" s="10">
        <f t="shared" si="37"/>
        <v>47</v>
      </c>
      <c r="M135" s="10">
        <f t="shared" si="38"/>
        <v>75.5</v>
      </c>
      <c r="N135" s="10">
        <f t="shared" si="39"/>
        <v>30</v>
      </c>
      <c r="O135" s="10">
        <f t="shared" si="40"/>
        <v>75.5</v>
      </c>
      <c r="P135" s="35" t="str">
        <f t="shared" si="45"/>
        <v>PM10</v>
      </c>
      <c r="Q135" s="35" t="str">
        <f t="shared" si="41"/>
        <v>二级，良</v>
      </c>
      <c r="R135" s="36">
        <f t="shared" si="42"/>
        <v>20.792079207920793</v>
      </c>
      <c r="S135" s="36">
        <f t="shared" si="32"/>
        <v>12.634680320789061</v>
      </c>
      <c r="T135" s="36">
        <f t="shared" si="33"/>
        <v>8.1573988871317322</v>
      </c>
      <c r="U135" s="37" t="b">
        <f t="shared" si="43"/>
        <v>0</v>
      </c>
      <c r="V135" s="36">
        <f t="shared" si="29"/>
        <v>187.33333333333334</v>
      </c>
      <c r="W135" s="37">
        <f t="shared" si="30"/>
        <v>0</v>
      </c>
      <c r="X135" s="37" t="b">
        <f t="shared" si="44"/>
        <v>0</v>
      </c>
      <c r="Y135" s="36">
        <f t="shared" si="31"/>
        <v>103.03333333333333</v>
      </c>
    </row>
    <row r="136" spans="1:25">
      <c r="A136" s="33" t="s">
        <v>42</v>
      </c>
      <c r="B136" s="33" t="s">
        <v>175</v>
      </c>
      <c r="C136" s="33">
        <v>14</v>
      </c>
      <c r="D136" s="34">
        <v>10</v>
      </c>
      <c r="E136" s="34">
        <v>0.7</v>
      </c>
      <c r="F136" s="34">
        <v>98</v>
      </c>
      <c r="G136" s="34">
        <v>117</v>
      </c>
      <c r="H136" s="34">
        <v>22</v>
      </c>
      <c r="I136" s="10">
        <f t="shared" si="34"/>
        <v>14</v>
      </c>
      <c r="J136" s="10">
        <f t="shared" si="35"/>
        <v>12.5</v>
      </c>
      <c r="K136" s="10">
        <f t="shared" si="36"/>
        <v>17.5</v>
      </c>
      <c r="L136" s="10">
        <f t="shared" si="37"/>
        <v>49</v>
      </c>
      <c r="M136" s="10">
        <f t="shared" si="38"/>
        <v>83.5</v>
      </c>
      <c r="N136" s="10">
        <f t="shared" si="39"/>
        <v>31.428571428571427</v>
      </c>
      <c r="O136" s="10">
        <f t="shared" si="40"/>
        <v>83.5</v>
      </c>
      <c r="P136" s="35" t="str">
        <f t="shared" si="45"/>
        <v>PM10</v>
      </c>
      <c r="Q136" s="35" t="str">
        <f t="shared" si="41"/>
        <v>二级，良</v>
      </c>
      <c r="R136" s="36">
        <f t="shared" si="42"/>
        <v>18.803418803418804</v>
      </c>
      <c r="S136" s="36">
        <f t="shared" si="32"/>
        <v>11.306129098319877</v>
      </c>
      <c r="T136" s="36">
        <f t="shared" si="33"/>
        <v>7.4972897050989271</v>
      </c>
      <c r="U136" s="37" t="b">
        <f t="shared" si="43"/>
        <v>0</v>
      </c>
      <c r="V136" s="36">
        <f t="shared" si="29"/>
        <v>204.66666666666666</v>
      </c>
      <c r="W136" s="37">
        <f t="shared" si="30"/>
        <v>0</v>
      </c>
      <c r="X136" s="37" t="b">
        <f t="shared" si="44"/>
        <v>0</v>
      </c>
      <c r="Y136" s="36">
        <f t="shared" si="31"/>
        <v>112.56666666666666</v>
      </c>
    </row>
    <row r="137" spans="1:25">
      <c r="A137" s="33" t="s">
        <v>42</v>
      </c>
      <c r="B137" s="33" t="s">
        <v>176</v>
      </c>
      <c r="C137" s="34">
        <v>8</v>
      </c>
      <c r="D137" s="34">
        <v>5</v>
      </c>
      <c r="E137" s="34">
        <v>0.5</v>
      </c>
      <c r="F137" s="34">
        <v>103</v>
      </c>
      <c r="G137" s="34">
        <v>190</v>
      </c>
      <c r="H137" s="34">
        <v>18</v>
      </c>
      <c r="I137" s="10">
        <f t="shared" si="34"/>
        <v>8</v>
      </c>
      <c r="J137" s="10">
        <f t="shared" si="35"/>
        <v>6.25</v>
      </c>
      <c r="K137" s="10">
        <f t="shared" si="36"/>
        <v>12.5</v>
      </c>
      <c r="L137" s="10">
        <f t="shared" si="37"/>
        <v>52.5</v>
      </c>
      <c r="M137" s="10">
        <f t="shared" si="38"/>
        <v>120</v>
      </c>
      <c r="N137" s="10">
        <f t="shared" si="39"/>
        <v>25.714285714285715</v>
      </c>
      <c r="O137" s="10">
        <f t="shared" si="40"/>
        <v>120</v>
      </c>
      <c r="P137" s="35" t="str">
        <f t="shared" si="45"/>
        <v>PM10</v>
      </c>
      <c r="Q137" s="35" t="str">
        <f t="shared" si="41"/>
        <v>三级，轻度污染</v>
      </c>
      <c r="R137" s="36">
        <f t="shared" si="42"/>
        <v>9.4736842105263168</v>
      </c>
      <c r="S137" s="36">
        <f t="shared" si="32"/>
        <v>10.613193659621727</v>
      </c>
      <c r="T137" s="36">
        <f t="shared" si="33"/>
        <v>-1.1395094490954101</v>
      </c>
      <c r="U137" s="37" t="str">
        <f t="shared" si="43"/>
        <v>PM10</v>
      </c>
      <c r="V137" s="36">
        <f t="shared" si="29"/>
        <v>224</v>
      </c>
      <c r="W137" s="37">
        <f t="shared" si="30"/>
        <v>0</v>
      </c>
      <c r="X137" s="37" t="str">
        <f t="shared" si="44"/>
        <v>PM10</v>
      </c>
      <c r="Y137" s="36">
        <f t="shared" si="31"/>
        <v>123.2</v>
      </c>
    </row>
    <row r="138" spans="1:25">
      <c r="A138" s="33" t="s">
        <v>42</v>
      </c>
      <c r="B138" s="33" t="s">
        <v>177</v>
      </c>
      <c r="C138" s="34">
        <v>7</v>
      </c>
      <c r="D138" s="34">
        <v>4</v>
      </c>
      <c r="E138" s="34">
        <v>0.4</v>
      </c>
      <c r="F138" s="34">
        <v>105</v>
      </c>
      <c r="G138" s="33">
        <v>151</v>
      </c>
      <c r="H138" s="33">
        <v>20</v>
      </c>
      <c r="I138" s="10">
        <f t="shared" si="34"/>
        <v>7</v>
      </c>
      <c r="J138" s="10">
        <f t="shared" si="35"/>
        <v>5</v>
      </c>
      <c r="K138" s="10">
        <f t="shared" si="36"/>
        <v>10</v>
      </c>
      <c r="L138" s="10">
        <f t="shared" si="37"/>
        <v>54.166666666666664</v>
      </c>
      <c r="M138" s="10">
        <f t="shared" si="38"/>
        <v>100.5</v>
      </c>
      <c r="N138" s="10">
        <f t="shared" si="39"/>
        <v>28.571428571428573</v>
      </c>
      <c r="O138" s="10">
        <f t="shared" si="40"/>
        <v>100.5</v>
      </c>
      <c r="P138" s="35" t="str">
        <f t="shared" si="45"/>
        <v>PM10</v>
      </c>
      <c r="Q138" s="35" t="str">
        <f t="shared" si="41"/>
        <v>三级，轻度污染</v>
      </c>
      <c r="R138" s="36">
        <f t="shared" si="42"/>
        <v>13.245033112582782</v>
      </c>
      <c r="S138" s="36">
        <f t="shared" si="32"/>
        <v>8.6248895660544758</v>
      </c>
      <c r="T138" s="36">
        <f t="shared" si="33"/>
        <v>4.6201435465283058</v>
      </c>
      <c r="U138" s="37" t="str">
        <f t="shared" si="43"/>
        <v>PM10</v>
      </c>
      <c r="V138" s="36">
        <f t="shared" ref="V138:V201" si="46">AVERAGE(G132:G137)*2</f>
        <v>267.33333333333331</v>
      </c>
      <c r="W138" s="37">
        <f t="shared" ref="W138:W201" si="47">IF(V138="","",IF(G138&gt;=V138,1,0))</f>
        <v>0</v>
      </c>
      <c r="X138" s="37" t="str">
        <f t="shared" si="44"/>
        <v>PM10</v>
      </c>
      <c r="Y138" s="36">
        <f t="shared" ref="Y138:Y201" si="48">AVERAGE(G132:G137)*10%+AVERAGE(G132:G137)</f>
        <v>147.03333333333333</v>
      </c>
    </row>
    <row r="139" spans="1:25">
      <c r="A139" s="33" t="s">
        <v>42</v>
      </c>
      <c r="B139" s="33" t="s">
        <v>178</v>
      </c>
      <c r="C139" s="34">
        <v>7</v>
      </c>
      <c r="D139" s="34">
        <v>5</v>
      </c>
      <c r="E139" s="34">
        <v>0.4</v>
      </c>
      <c r="F139" s="34">
        <v>103</v>
      </c>
      <c r="G139" s="34">
        <v>125</v>
      </c>
      <c r="H139" s="34">
        <v>17</v>
      </c>
      <c r="I139" s="10">
        <f t="shared" si="34"/>
        <v>7</v>
      </c>
      <c r="J139" s="10">
        <f t="shared" si="35"/>
        <v>6.25</v>
      </c>
      <c r="K139" s="10">
        <f t="shared" si="36"/>
        <v>10</v>
      </c>
      <c r="L139" s="10">
        <f t="shared" si="37"/>
        <v>52.5</v>
      </c>
      <c r="M139" s="10">
        <f t="shared" si="38"/>
        <v>87.5</v>
      </c>
      <c r="N139" s="10">
        <f t="shared" si="39"/>
        <v>24.285714285714285</v>
      </c>
      <c r="O139" s="10">
        <f t="shared" si="40"/>
        <v>87.5</v>
      </c>
      <c r="P139" s="35" t="str">
        <f t="shared" si="45"/>
        <v>PM10</v>
      </c>
      <c r="Q139" s="35" t="str">
        <f t="shared" si="41"/>
        <v>二级，良</v>
      </c>
      <c r="R139" s="36">
        <f t="shared" si="42"/>
        <v>13.600000000000001</v>
      </c>
      <c r="S139" s="36">
        <f t="shared" ref="S139:S202" si="49">AVERAGE(R133:R138)*0.5</f>
        <v>8.0045043944018897</v>
      </c>
      <c r="T139" s="36">
        <f t="shared" ref="T139:T202" si="50">R139-S139</f>
        <v>5.5954956055981118</v>
      </c>
      <c r="U139" s="37" t="b">
        <f t="shared" si="43"/>
        <v>0</v>
      </c>
      <c r="V139" s="36">
        <f t="shared" si="46"/>
        <v>279</v>
      </c>
      <c r="W139" s="37">
        <f t="shared" si="47"/>
        <v>0</v>
      </c>
      <c r="X139" s="37" t="b">
        <f t="shared" si="44"/>
        <v>0</v>
      </c>
      <c r="Y139" s="36">
        <f t="shared" si="48"/>
        <v>153.44999999999999</v>
      </c>
    </row>
    <row r="140" spans="1:25">
      <c r="A140" s="33" t="s">
        <v>42</v>
      </c>
      <c r="B140" s="33" t="s">
        <v>179</v>
      </c>
      <c r="C140" s="34">
        <v>7</v>
      </c>
      <c r="D140" s="34">
        <v>5</v>
      </c>
      <c r="E140" s="34">
        <v>0.4</v>
      </c>
      <c r="F140" s="34">
        <v>105</v>
      </c>
      <c r="G140" s="34">
        <v>62</v>
      </c>
      <c r="H140" s="34">
        <v>13</v>
      </c>
      <c r="I140" s="10">
        <f t="shared" si="34"/>
        <v>7</v>
      </c>
      <c r="J140" s="10">
        <f t="shared" si="35"/>
        <v>6.25</v>
      </c>
      <c r="K140" s="10">
        <f t="shared" si="36"/>
        <v>10</v>
      </c>
      <c r="L140" s="10">
        <f t="shared" si="37"/>
        <v>54.166666666666664</v>
      </c>
      <c r="M140" s="10">
        <f t="shared" si="38"/>
        <v>56</v>
      </c>
      <c r="N140" s="10">
        <f t="shared" si="39"/>
        <v>18.571428571428573</v>
      </c>
      <c r="O140" s="10">
        <f t="shared" si="40"/>
        <v>56</v>
      </c>
      <c r="P140" s="35" t="str">
        <f t="shared" si="45"/>
        <v>PM10</v>
      </c>
      <c r="Q140" s="35" t="str">
        <f t="shared" si="41"/>
        <v>二级，良</v>
      </c>
      <c r="R140" s="36">
        <f t="shared" si="42"/>
        <v>20.967741935483872</v>
      </c>
      <c r="S140" s="36">
        <f t="shared" si="49"/>
        <v>7.715073500092946</v>
      </c>
      <c r="T140" s="36">
        <f t="shared" si="50"/>
        <v>13.252668435390927</v>
      </c>
      <c r="U140" s="37" t="b">
        <f t="shared" si="43"/>
        <v>0</v>
      </c>
      <c r="V140" s="36">
        <f t="shared" si="46"/>
        <v>266</v>
      </c>
      <c r="W140" s="37">
        <f t="shared" si="47"/>
        <v>0</v>
      </c>
      <c r="X140" s="37" t="b">
        <f t="shared" si="44"/>
        <v>0</v>
      </c>
      <c r="Y140" s="36">
        <f t="shared" si="48"/>
        <v>146.30000000000001</v>
      </c>
    </row>
    <row r="141" spans="1:25">
      <c r="A141" s="33" t="s">
        <v>42</v>
      </c>
      <c r="B141" s="33" t="s">
        <v>180</v>
      </c>
      <c r="C141" s="34">
        <v>7</v>
      </c>
      <c r="D141" s="34">
        <v>5</v>
      </c>
      <c r="E141" s="34">
        <v>0.4</v>
      </c>
      <c r="F141" s="34">
        <v>104</v>
      </c>
      <c r="G141" s="34">
        <v>49</v>
      </c>
      <c r="H141" s="34">
        <v>12</v>
      </c>
      <c r="I141" s="10">
        <f t="shared" si="34"/>
        <v>7</v>
      </c>
      <c r="J141" s="10">
        <f t="shared" si="35"/>
        <v>6.25</v>
      </c>
      <c r="K141" s="10">
        <f t="shared" si="36"/>
        <v>10</v>
      </c>
      <c r="L141" s="10">
        <f t="shared" si="37"/>
        <v>53.333333333333336</v>
      </c>
      <c r="M141" s="10">
        <f t="shared" si="38"/>
        <v>49</v>
      </c>
      <c r="N141" s="10">
        <f t="shared" si="39"/>
        <v>17.142857142857142</v>
      </c>
      <c r="O141" s="10">
        <f t="shared" si="40"/>
        <v>53.333333333333336</v>
      </c>
      <c r="P141" s="35" t="str">
        <f t="shared" si="45"/>
        <v>O3</v>
      </c>
      <c r="Q141" s="35" t="str">
        <f t="shared" si="41"/>
        <v>二级，良</v>
      </c>
      <c r="R141" s="36">
        <f t="shared" si="42"/>
        <v>24.489795918367346</v>
      </c>
      <c r="S141" s="36">
        <f t="shared" si="49"/>
        <v>8.0734964391610475</v>
      </c>
      <c r="T141" s="36">
        <f t="shared" si="50"/>
        <v>16.416299479206298</v>
      </c>
      <c r="U141" s="37" t="b">
        <f t="shared" si="43"/>
        <v>0</v>
      </c>
      <c r="V141" s="36">
        <f t="shared" si="46"/>
        <v>248.66666666666666</v>
      </c>
      <c r="W141" s="37">
        <f t="shared" si="47"/>
        <v>0</v>
      </c>
      <c r="X141" s="37" t="b">
        <f t="shared" si="44"/>
        <v>0</v>
      </c>
      <c r="Y141" s="36">
        <f t="shared" si="48"/>
        <v>136.76666666666665</v>
      </c>
    </row>
    <row r="142" spans="1:25">
      <c r="A142" s="33" t="s">
        <v>42</v>
      </c>
      <c r="B142" s="33" t="s">
        <v>181</v>
      </c>
      <c r="C142" s="34">
        <v>7</v>
      </c>
      <c r="D142" s="34">
        <v>5</v>
      </c>
      <c r="E142" s="34">
        <v>0.4</v>
      </c>
      <c r="F142" s="34">
        <v>103</v>
      </c>
      <c r="G142" s="34">
        <v>40</v>
      </c>
      <c r="H142" s="34">
        <v>11</v>
      </c>
      <c r="I142" s="10">
        <f t="shared" si="34"/>
        <v>7</v>
      </c>
      <c r="J142" s="10">
        <f t="shared" si="35"/>
        <v>6.25</v>
      </c>
      <c r="K142" s="10">
        <f t="shared" si="36"/>
        <v>10</v>
      </c>
      <c r="L142" s="10">
        <f t="shared" si="37"/>
        <v>52.5</v>
      </c>
      <c r="M142" s="10">
        <f t="shared" si="38"/>
        <v>40</v>
      </c>
      <c r="N142" s="10">
        <f t="shared" si="39"/>
        <v>15.714285714285714</v>
      </c>
      <c r="O142" s="10">
        <f t="shared" si="40"/>
        <v>52.5</v>
      </c>
      <c r="P142" s="35" t="str">
        <f t="shared" si="45"/>
        <v>O3</v>
      </c>
      <c r="Q142" s="35" t="str">
        <f t="shared" si="41"/>
        <v>二级，良</v>
      </c>
      <c r="R142" s="36">
        <f t="shared" si="42"/>
        <v>27.500000000000004</v>
      </c>
      <c r="S142" s="36">
        <f t="shared" si="49"/>
        <v>8.3816394983649278</v>
      </c>
      <c r="T142" s="36">
        <f t="shared" si="50"/>
        <v>19.118360501635074</v>
      </c>
      <c r="U142" s="37" t="b">
        <f t="shared" si="43"/>
        <v>0</v>
      </c>
      <c r="V142" s="36">
        <f t="shared" si="46"/>
        <v>231.33333333333334</v>
      </c>
      <c r="W142" s="37">
        <f t="shared" si="47"/>
        <v>0</v>
      </c>
      <c r="X142" s="37" t="b">
        <f t="shared" si="44"/>
        <v>0</v>
      </c>
      <c r="Y142" s="36">
        <f t="shared" si="48"/>
        <v>127.23333333333333</v>
      </c>
    </row>
    <row r="143" spans="1:25">
      <c r="A143" s="33" t="s">
        <v>42</v>
      </c>
      <c r="B143" s="33" t="s">
        <v>182</v>
      </c>
      <c r="C143" s="34">
        <v>7</v>
      </c>
      <c r="D143" s="34">
        <v>6</v>
      </c>
      <c r="E143" s="34">
        <v>0.4</v>
      </c>
      <c r="F143" s="34">
        <v>99</v>
      </c>
      <c r="G143" s="34">
        <v>41</v>
      </c>
      <c r="H143" s="34">
        <v>11</v>
      </c>
      <c r="I143" s="10">
        <f t="shared" si="34"/>
        <v>7</v>
      </c>
      <c r="J143" s="10">
        <f t="shared" si="35"/>
        <v>7.5</v>
      </c>
      <c r="K143" s="10">
        <f t="shared" si="36"/>
        <v>10</v>
      </c>
      <c r="L143" s="10">
        <f t="shared" si="37"/>
        <v>49.5</v>
      </c>
      <c r="M143" s="10">
        <f t="shared" si="38"/>
        <v>41</v>
      </c>
      <c r="N143" s="10">
        <f t="shared" si="39"/>
        <v>15.714285714285714</v>
      </c>
      <c r="O143" s="10">
        <f t="shared" si="40"/>
        <v>49.5</v>
      </c>
      <c r="P143" s="35" t="str">
        <f t="shared" si="45"/>
        <v/>
      </c>
      <c r="Q143" s="35" t="str">
        <f t="shared" si="41"/>
        <v>一级,优</v>
      </c>
      <c r="R143" s="36">
        <f t="shared" si="42"/>
        <v>26.829268292682929</v>
      </c>
      <c r="S143" s="36">
        <f t="shared" si="49"/>
        <v>9.106354598080026</v>
      </c>
      <c r="T143" s="36">
        <f t="shared" si="50"/>
        <v>17.722913694602902</v>
      </c>
      <c r="U143" s="37" t="b">
        <f t="shared" si="43"/>
        <v>0</v>
      </c>
      <c r="V143" s="36">
        <f t="shared" si="46"/>
        <v>205.66666666666666</v>
      </c>
      <c r="W143" s="37">
        <f t="shared" si="47"/>
        <v>0</v>
      </c>
      <c r="X143" s="37" t="b">
        <f t="shared" si="44"/>
        <v>0</v>
      </c>
      <c r="Y143" s="36">
        <f t="shared" si="48"/>
        <v>113.11666666666666</v>
      </c>
    </row>
    <row r="144" spans="1:25">
      <c r="A144" s="33" t="s">
        <v>42</v>
      </c>
      <c r="B144" s="33" t="s">
        <v>183</v>
      </c>
      <c r="C144" s="34">
        <v>7</v>
      </c>
      <c r="D144" s="34">
        <v>16</v>
      </c>
      <c r="E144" s="34">
        <v>0.4</v>
      </c>
      <c r="F144" s="34">
        <v>84</v>
      </c>
      <c r="G144" s="34">
        <v>34</v>
      </c>
      <c r="H144" s="34">
        <v>11</v>
      </c>
      <c r="I144" s="10">
        <f t="shared" si="34"/>
        <v>7</v>
      </c>
      <c r="J144" s="10">
        <f t="shared" si="35"/>
        <v>20</v>
      </c>
      <c r="K144" s="10">
        <f t="shared" si="36"/>
        <v>10</v>
      </c>
      <c r="L144" s="10">
        <f t="shared" si="37"/>
        <v>42</v>
      </c>
      <c r="M144" s="10">
        <f t="shared" si="38"/>
        <v>34</v>
      </c>
      <c r="N144" s="10">
        <f t="shared" si="39"/>
        <v>15.714285714285714</v>
      </c>
      <c r="O144" s="10">
        <f t="shared" si="40"/>
        <v>42</v>
      </c>
      <c r="P144" s="35" t="str">
        <f t="shared" si="45"/>
        <v/>
      </c>
      <c r="Q144" s="35" t="str">
        <f t="shared" si="41"/>
        <v>一级,优</v>
      </c>
      <c r="R144" s="36">
        <f t="shared" si="42"/>
        <v>32.352941176470587</v>
      </c>
      <c r="S144" s="36">
        <f t="shared" si="49"/>
        <v>10.552653271593078</v>
      </c>
      <c r="T144" s="36">
        <f t="shared" si="50"/>
        <v>21.800287904877507</v>
      </c>
      <c r="U144" s="37" t="b">
        <f t="shared" si="43"/>
        <v>0</v>
      </c>
      <c r="V144" s="36">
        <f t="shared" si="46"/>
        <v>156</v>
      </c>
      <c r="W144" s="37">
        <f t="shared" si="47"/>
        <v>0</v>
      </c>
      <c r="X144" s="37" t="b">
        <f t="shared" si="44"/>
        <v>0</v>
      </c>
      <c r="Y144" s="36">
        <f t="shared" si="48"/>
        <v>85.8</v>
      </c>
    </row>
    <row r="145" spans="1:25">
      <c r="A145" s="33" t="s">
        <v>42</v>
      </c>
      <c r="B145" s="33" t="s">
        <v>184</v>
      </c>
      <c r="C145" s="34">
        <v>8</v>
      </c>
      <c r="D145" s="34">
        <v>30</v>
      </c>
      <c r="E145" s="34">
        <v>0.4</v>
      </c>
      <c r="F145" s="34">
        <v>68</v>
      </c>
      <c r="G145" s="34">
        <v>37</v>
      </c>
      <c r="H145" s="34">
        <v>11</v>
      </c>
      <c r="I145" s="10">
        <f t="shared" si="34"/>
        <v>8</v>
      </c>
      <c r="J145" s="10">
        <f t="shared" si="35"/>
        <v>37.5</v>
      </c>
      <c r="K145" s="10">
        <f t="shared" si="36"/>
        <v>10</v>
      </c>
      <c r="L145" s="10">
        <f t="shared" si="37"/>
        <v>34</v>
      </c>
      <c r="M145" s="10">
        <f t="shared" si="38"/>
        <v>37</v>
      </c>
      <c r="N145" s="10">
        <f t="shared" si="39"/>
        <v>15.714285714285714</v>
      </c>
      <c r="O145" s="10">
        <f t="shared" si="40"/>
        <v>37.5</v>
      </c>
      <c r="P145" s="35" t="str">
        <f t="shared" si="45"/>
        <v/>
      </c>
      <c r="Q145" s="35" t="str">
        <f t="shared" si="41"/>
        <v>一级,优</v>
      </c>
      <c r="R145" s="36">
        <f t="shared" si="42"/>
        <v>29.72972972972973</v>
      </c>
      <c r="S145" s="36">
        <f t="shared" si="49"/>
        <v>12.144978943583729</v>
      </c>
      <c r="T145" s="36">
        <f t="shared" si="50"/>
        <v>17.584750786146003</v>
      </c>
      <c r="U145" s="37" t="b">
        <f t="shared" si="43"/>
        <v>0</v>
      </c>
      <c r="V145" s="36">
        <f t="shared" si="46"/>
        <v>117</v>
      </c>
      <c r="W145" s="37">
        <f t="shared" si="47"/>
        <v>0</v>
      </c>
      <c r="X145" s="37" t="b">
        <f t="shared" si="44"/>
        <v>0</v>
      </c>
      <c r="Y145" s="36">
        <f t="shared" si="48"/>
        <v>64.349999999999994</v>
      </c>
    </row>
    <row r="146" spans="1:25">
      <c r="A146" s="33" t="s">
        <v>42</v>
      </c>
      <c r="B146" s="33" t="s">
        <v>185</v>
      </c>
      <c r="C146" s="34">
        <v>9</v>
      </c>
      <c r="D146" s="34">
        <v>57</v>
      </c>
      <c r="E146" s="34">
        <v>0.6</v>
      </c>
      <c r="F146" s="34">
        <v>37</v>
      </c>
      <c r="G146" s="34">
        <v>43</v>
      </c>
      <c r="H146" s="34">
        <v>20</v>
      </c>
      <c r="I146" s="10">
        <f t="shared" si="34"/>
        <v>9</v>
      </c>
      <c r="J146" s="10">
        <f t="shared" si="35"/>
        <v>71.25</v>
      </c>
      <c r="K146" s="10">
        <f t="shared" si="36"/>
        <v>15</v>
      </c>
      <c r="L146" s="10">
        <f t="shared" si="37"/>
        <v>18.5</v>
      </c>
      <c r="M146" s="10">
        <f t="shared" si="38"/>
        <v>43</v>
      </c>
      <c r="N146" s="10">
        <f t="shared" si="39"/>
        <v>28.571428571428573</v>
      </c>
      <c r="O146" s="10">
        <f t="shared" si="40"/>
        <v>71.25</v>
      </c>
      <c r="P146" s="35" t="str">
        <f t="shared" si="45"/>
        <v>NO2</v>
      </c>
      <c r="Q146" s="35" t="str">
        <f t="shared" si="41"/>
        <v>二级，良</v>
      </c>
      <c r="R146" s="36">
        <f t="shared" si="42"/>
        <v>46.511627906976742</v>
      </c>
      <c r="S146" s="36">
        <f t="shared" si="49"/>
        <v>13.489123087727874</v>
      </c>
      <c r="T146" s="36">
        <f t="shared" si="50"/>
        <v>33.022504819248866</v>
      </c>
      <c r="U146" s="37" t="b">
        <f t="shared" si="43"/>
        <v>0</v>
      </c>
      <c r="V146" s="36">
        <f t="shared" si="46"/>
        <v>87.666666666666671</v>
      </c>
      <c r="W146" s="37">
        <f t="shared" si="47"/>
        <v>0</v>
      </c>
      <c r="X146" s="37" t="b">
        <f t="shared" si="44"/>
        <v>0</v>
      </c>
      <c r="Y146" s="36">
        <f t="shared" si="48"/>
        <v>48.216666666666669</v>
      </c>
    </row>
    <row r="147" spans="1:25">
      <c r="A147" s="33" t="s">
        <v>42</v>
      </c>
      <c r="B147" s="33" t="s">
        <v>186</v>
      </c>
      <c r="C147" s="34">
        <v>8</v>
      </c>
      <c r="D147" s="34">
        <v>57</v>
      </c>
      <c r="E147" s="34">
        <v>0.6</v>
      </c>
      <c r="F147" s="34">
        <v>21</v>
      </c>
      <c r="G147" s="34">
        <v>98</v>
      </c>
      <c r="H147" s="34">
        <v>41</v>
      </c>
      <c r="I147" s="10">
        <f t="shared" si="34"/>
        <v>8</v>
      </c>
      <c r="J147" s="10">
        <f t="shared" si="35"/>
        <v>71.25</v>
      </c>
      <c r="K147" s="10">
        <f t="shared" si="36"/>
        <v>15</v>
      </c>
      <c r="L147" s="10">
        <f t="shared" si="37"/>
        <v>10.5</v>
      </c>
      <c r="M147" s="10">
        <f t="shared" si="38"/>
        <v>74</v>
      </c>
      <c r="N147" s="10">
        <f t="shared" si="39"/>
        <v>57.5</v>
      </c>
      <c r="O147" s="10">
        <f t="shared" si="40"/>
        <v>74</v>
      </c>
      <c r="P147" s="35" t="str">
        <f t="shared" si="45"/>
        <v>PM10</v>
      </c>
      <c r="Q147" s="35" t="str">
        <f t="shared" si="41"/>
        <v>二级，良</v>
      </c>
      <c r="R147" s="36">
        <f t="shared" si="42"/>
        <v>41.836734693877553</v>
      </c>
      <c r="S147" s="36">
        <f t="shared" si="49"/>
        <v>15.617780252018946</v>
      </c>
      <c r="T147" s="36">
        <f t="shared" si="50"/>
        <v>26.218954441858607</v>
      </c>
      <c r="U147" s="37" t="b">
        <f t="shared" si="43"/>
        <v>0</v>
      </c>
      <c r="V147" s="36">
        <f t="shared" si="46"/>
        <v>81.333333333333329</v>
      </c>
      <c r="W147" s="37">
        <f t="shared" si="47"/>
        <v>1</v>
      </c>
      <c r="X147" s="37" t="b">
        <f t="shared" si="44"/>
        <v>0</v>
      </c>
      <c r="Y147" s="36">
        <f t="shared" si="48"/>
        <v>44.733333333333334</v>
      </c>
    </row>
    <row r="148" spans="1:25">
      <c r="A148" s="33" t="s">
        <v>42</v>
      </c>
      <c r="B148" s="33" t="s">
        <v>187</v>
      </c>
      <c r="C148" s="34">
        <v>8</v>
      </c>
      <c r="D148" s="34">
        <v>55</v>
      </c>
      <c r="E148" s="34">
        <v>0.6</v>
      </c>
      <c r="F148" s="34">
        <v>14</v>
      </c>
      <c r="G148" s="34">
        <v>114</v>
      </c>
      <c r="H148" s="34">
        <v>34</v>
      </c>
      <c r="I148" s="10">
        <f t="shared" si="34"/>
        <v>8</v>
      </c>
      <c r="J148" s="10">
        <f t="shared" si="35"/>
        <v>68.75</v>
      </c>
      <c r="K148" s="10">
        <f t="shared" si="36"/>
        <v>15</v>
      </c>
      <c r="L148" s="10">
        <f t="shared" si="37"/>
        <v>7</v>
      </c>
      <c r="M148" s="10">
        <f t="shared" si="38"/>
        <v>82</v>
      </c>
      <c r="N148" s="10">
        <f t="shared" si="39"/>
        <v>48.571428571428569</v>
      </c>
      <c r="O148" s="10">
        <f t="shared" si="40"/>
        <v>82</v>
      </c>
      <c r="P148" s="35" t="str">
        <f t="shared" si="45"/>
        <v>PM10</v>
      </c>
      <c r="Q148" s="35" t="str">
        <f t="shared" si="41"/>
        <v>二级，良</v>
      </c>
      <c r="R148" s="36">
        <f t="shared" si="42"/>
        <v>29.82456140350877</v>
      </c>
      <c r="S148" s="36">
        <f t="shared" si="49"/>
        <v>17.063358483311465</v>
      </c>
      <c r="T148" s="36">
        <f t="shared" si="50"/>
        <v>12.761202920197306</v>
      </c>
      <c r="U148" s="37" t="b">
        <f t="shared" si="43"/>
        <v>0</v>
      </c>
      <c r="V148" s="36">
        <f t="shared" si="46"/>
        <v>97.666666666666671</v>
      </c>
      <c r="W148" s="37">
        <f t="shared" si="47"/>
        <v>1</v>
      </c>
      <c r="X148" s="37" t="b">
        <f t="shared" si="44"/>
        <v>0</v>
      </c>
      <c r="Y148" s="36">
        <f t="shared" si="48"/>
        <v>53.716666666666669</v>
      </c>
    </row>
    <row r="149" spans="1:25">
      <c r="A149" s="33" t="s">
        <v>42</v>
      </c>
      <c r="B149" s="33" t="s">
        <v>188</v>
      </c>
      <c r="C149" s="34">
        <v>8</v>
      </c>
      <c r="D149" s="34">
        <v>35</v>
      </c>
      <c r="E149" s="34">
        <v>0.6</v>
      </c>
      <c r="F149" s="34">
        <v>29</v>
      </c>
      <c r="G149" s="34">
        <v>119</v>
      </c>
      <c r="H149" s="34">
        <v>24</v>
      </c>
      <c r="I149" s="10">
        <f t="shared" si="34"/>
        <v>8</v>
      </c>
      <c r="J149" s="10">
        <f t="shared" si="35"/>
        <v>43.75</v>
      </c>
      <c r="K149" s="10">
        <f t="shared" si="36"/>
        <v>15</v>
      </c>
      <c r="L149" s="10">
        <f t="shared" si="37"/>
        <v>14.5</v>
      </c>
      <c r="M149" s="10">
        <f t="shared" si="38"/>
        <v>84.5</v>
      </c>
      <c r="N149" s="10">
        <f t="shared" si="39"/>
        <v>34.285714285714285</v>
      </c>
      <c r="O149" s="10">
        <f t="shared" si="40"/>
        <v>84.5</v>
      </c>
      <c r="P149" s="35" t="str">
        <f t="shared" si="45"/>
        <v>PM10</v>
      </c>
      <c r="Q149" s="35" t="str">
        <f t="shared" si="41"/>
        <v>二级，良</v>
      </c>
      <c r="R149" s="36">
        <f t="shared" si="42"/>
        <v>20.168067226890756</v>
      </c>
      <c r="S149" s="36">
        <f t="shared" si="49"/>
        <v>17.257071933603861</v>
      </c>
      <c r="T149" s="36">
        <f t="shared" si="50"/>
        <v>2.910995293286895</v>
      </c>
      <c r="U149" s="37" t="b">
        <f t="shared" si="43"/>
        <v>0</v>
      </c>
      <c r="V149" s="36">
        <f t="shared" si="46"/>
        <v>122.33333333333333</v>
      </c>
      <c r="W149" s="37">
        <f t="shared" si="47"/>
        <v>0</v>
      </c>
      <c r="X149" s="37" t="b">
        <f t="shared" si="44"/>
        <v>0</v>
      </c>
      <c r="Y149" s="36">
        <f t="shared" si="48"/>
        <v>67.283333333333331</v>
      </c>
    </row>
    <row r="150" spans="1:25">
      <c r="A150" s="33" t="s">
        <v>42</v>
      </c>
      <c r="B150" s="33" t="s">
        <v>189</v>
      </c>
      <c r="C150" s="34">
        <v>8</v>
      </c>
      <c r="D150" s="34">
        <v>24</v>
      </c>
      <c r="E150" s="34">
        <v>0.5</v>
      </c>
      <c r="F150" s="34">
        <v>40</v>
      </c>
      <c r="G150" s="34">
        <v>73</v>
      </c>
      <c r="H150" s="34">
        <v>17</v>
      </c>
      <c r="I150" s="10">
        <f t="shared" si="34"/>
        <v>8</v>
      </c>
      <c r="J150" s="10">
        <f t="shared" si="35"/>
        <v>30</v>
      </c>
      <c r="K150" s="10">
        <f t="shared" si="36"/>
        <v>12.5</v>
      </c>
      <c r="L150" s="10">
        <f t="shared" si="37"/>
        <v>20</v>
      </c>
      <c r="M150" s="10">
        <f t="shared" si="38"/>
        <v>61.5</v>
      </c>
      <c r="N150" s="10">
        <f t="shared" si="39"/>
        <v>24.285714285714285</v>
      </c>
      <c r="O150" s="10">
        <f t="shared" si="40"/>
        <v>61.5</v>
      </c>
      <c r="P150" s="35" t="str">
        <f t="shared" si="45"/>
        <v>PM10</v>
      </c>
      <c r="Q150" s="35" t="str">
        <f t="shared" si="41"/>
        <v>二级，良</v>
      </c>
      <c r="R150" s="36">
        <f t="shared" si="42"/>
        <v>23.287671232876711</v>
      </c>
      <c r="S150" s="36">
        <f t="shared" si="49"/>
        <v>16.701971844787845</v>
      </c>
      <c r="T150" s="36">
        <f t="shared" si="50"/>
        <v>6.5856993880888659</v>
      </c>
      <c r="U150" s="37" t="b">
        <f t="shared" si="43"/>
        <v>0</v>
      </c>
      <c r="V150" s="36">
        <f t="shared" si="46"/>
        <v>148.33333333333334</v>
      </c>
      <c r="W150" s="37">
        <f t="shared" si="47"/>
        <v>0</v>
      </c>
      <c r="X150" s="37" t="b">
        <f t="shared" si="44"/>
        <v>0</v>
      </c>
      <c r="Y150" s="36">
        <f t="shared" si="48"/>
        <v>81.583333333333343</v>
      </c>
    </row>
    <row r="151" spans="1:25">
      <c r="A151" s="33" t="s">
        <v>42</v>
      </c>
      <c r="B151" s="33" t="s">
        <v>190</v>
      </c>
      <c r="C151" s="34">
        <v>8</v>
      </c>
      <c r="D151" s="34">
        <v>21</v>
      </c>
      <c r="E151" s="34">
        <v>0.5</v>
      </c>
      <c r="F151" s="34">
        <v>49</v>
      </c>
      <c r="G151" s="34">
        <v>61</v>
      </c>
      <c r="H151" s="34">
        <v>15</v>
      </c>
      <c r="I151" s="10">
        <f t="shared" si="34"/>
        <v>8</v>
      </c>
      <c r="J151" s="10">
        <f t="shared" si="35"/>
        <v>26.25</v>
      </c>
      <c r="K151" s="10">
        <f t="shared" si="36"/>
        <v>12.5</v>
      </c>
      <c r="L151" s="10">
        <f t="shared" si="37"/>
        <v>24.5</v>
      </c>
      <c r="M151" s="10">
        <f t="shared" si="38"/>
        <v>55.5</v>
      </c>
      <c r="N151" s="10">
        <f t="shared" si="39"/>
        <v>21.428571428571427</v>
      </c>
      <c r="O151" s="10">
        <f t="shared" si="40"/>
        <v>55.5</v>
      </c>
      <c r="P151" s="35" t="str">
        <f t="shared" si="45"/>
        <v>PM10</v>
      </c>
      <c r="Q151" s="35" t="str">
        <f t="shared" si="41"/>
        <v>二级，良</v>
      </c>
      <c r="R151" s="36">
        <f t="shared" si="42"/>
        <v>24.590163934426229</v>
      </c>
      <c r="S151" s="36">
        <f t="shared" si="49"/>
        <v>15.946532682821685</v>
      </c>
      <c r="T151" s="36">
        <f t="shared" si="50"/>
        <v>8.6436312516045444</v>
      </c>
      <c r="U151" s="37" t="b">
        <f t="shared" si="43"/>
        <v>0</v>
      </c>
      <c r="V151" s="36">
        <f t="shared" si="46"/>
        <v>161.33333333333334</v>
      </c>
      <c r="W151" s="37">
        <f t="shared" si="47"/>
        <v>0</v>
      </c>
      <c r="X151" s="37" t="b">
        <f t="shared" si="44"/>
        <v>0</v>
      </c>
      <c r="Y151" s="36">
        <f t="shared" si="48"/>
        <v>88.733333333333334</v>
      </c>
    </row>
    <row r="152" spans="1:25">
      <c r="A152" s="33" t="s">
        <v>42</v>
      </c>
      <c r="B152" s="33" t="s">
        <v>191</v>
      </c>
      <c r="C152" s="34">
        <v>9</v>
      </c>
      <c r="D152" s="34">
        <v>7</v>
      </c>
      <c r="E152" s="34">
        <v>0.5</v>
      </c>
      <c r="F152" s="34">
        <v>66</v>
      </c>
      <c r="G152" s="34">
        <v>56</v>
      </c>
      <c r="H152" s="34">
        <v>12</v>
      </c>
      <c r="I152" s="10">
        <f t="shared" si="34"/>
        <v>9</v>
      </c>
      <c r="J152" s="10">
        <f t="shared" si="35"/>
        <v>8.75</v>
      </c>
      <c r="K152" s="10">
        <f t="shared" si="36"/>
        <v>12.5</v>
      </c>
      <c r="L152" s="10">
        <f t="shared" si="37"/>
        <v>33</v>
      </c>
      <c r="M152" s="10">
        <f t="shared" si="38"/>
        <v>53</v>
      </c>
      <c r="N152" s="10">
        <f t="shared" si="39"/>
        <v>17.142857142857142</v>
      </c>
      <c r="O152" s="10">
        <f t="shared" si="40"/>
        <v>53</v>
      </c>
      <c r="P152" s="35" t="str">
        <f t="shared" si="45"/>
        <v>PM10</v>
      </c>
      <c r="Q152" s="35" t="str">
        <f t="shared" si="41"/>
        <v>二级，良</v>
      </c>
      <c r="R152" s="36">
        <f t="shared" si="42"/>
        <v>21.428571428571427</v>
      </c>
      <c r="S152" s="36">
        <f t="shared" si="49"/>
        <v>15.518235533213064</v>
      </c>
      <c r="T152" s="36">
        <f t="shared" si="50"/>
        <v>5.9103358953583633</v>
      </c>
      <c r="U152" s="37" t="b">
        <f t="shared" si="43"/>
        <v>0</v>
      </c>
      <c r="V152" s="36">
        <f t="shared" si="46"/>
        <v>169.33333333333334</v>
      </c>
      <c r="W152" s="37">
        <f t="shared" si="47"/>
        <v>0</v>
      </c>
      <c r="X152" s="37" t="b">
        <f t="shared" si="44"/>
        <v>0</v>
      </c>
      <c r="Y152" s="36">
        <f t="shared" si="48"/>
        <v>93.13333333333334</v>
      </c>
    </row>
    <row r="153" spans="1:25">
      <c r="A153" s="33" t="s">
        <v>42</v>
      </c>
      <c r="B153" s="33" t="s">
        <v>192</v>
      </c>
      <c r="C153" s="34">
        <v>9</v>
      </c>
      <c r="D153" s="34">
        <v>7</v>
      </c>
      <c r="E153" s="34">
        <v>0.5</v>
      </c>
      <c r="F153" s="34">
        <v>68</v>
      </c>
      <c r="G153" s="34">
        <v>48</v>
      </c>
      <c r="H153" s="34">
        <v>13</v>
      </c>
      <c r="I153" s="10">
        <f t="shared" si="34"/>
        <v>9</v>
      </c>
      <c r="J153" s="10">
        <f t="shared" si="35"/>
        <v>8.75</v>
      </c>
      <c r="K153" s="10">
        <f t="shared" si="36"/>
        <v>12.5</v>
      </c>
      <c r="L153" s="10">
        <f t="shared" si="37"/>
        <v>34</v>
      </c>
      <c r="M153" s="10">
        <f t="shared" si="38"/>
        <v>48</v>
      </c>
      <c r="N153" s="10">
        <f t="shared" si="39"/>
        <v>18.571428571428573</v>
      </c>
      <c r="O153" s="10">
        <f t="shared" si="40"/>
        <v>48</v>
      </c>
      <c r="P153" s="35" t="str">
        <f t="shared" si="45"/>
        <v/>
      </c>
      <c r="Q153" s="35" t="str">
        <f t="shared" si="41"/>
        <v>一级,优</v>
      </c>
      <c r="R153" s="36">
        <f t="shared" si="42"/>
        <v>27.083333333333332</v>
      </c>
      <c r="S153" s="36">
        <f t="shared" si="49"/>
        <v>13.427980826679287</v>
      </c>
      <c r="T153" s="36">
        <f t="shared" si="50"/>
        <v>13.655352506654046</v>
      </c>
      <c r="U153" s="37" t="b">
        <f t="shared" si="43"/>
        <v>0</v>
      </c>
      <c r="V153" s="36">
        <f t="shared" si="46"/>
        <v>173.66666666666666</v>
      </c>
      <c r="W153" s="37">
        <f t="shared" si="47"/>
        <v>0</v>
      </c>
      <c r="X153" s="37" t="b">
        <f t="shared" si="44"/>
        <v>0</v>
      </c>
      <c r="Y153" s="36">
        <f t="shared" si="48"/>
        <v>95.516666666666666</v>
      </c>
    </row>
    <row r="154" spans="1:25">
      <c r="A154" s="33" t="s">
        <v>42</v>
      </c>
      <c r="B154" s="33" t="s">
        <v>193</v>
      </c>
      <c r="C154" s="34">
        <v>9</v>
      </c>
      <c r="D154" s="34">
        <v>6</v>
      </c>
      <c r="E154" s="34">
        <v>0.5</v>
      </c>
      <c r="F154" s="34">
        <v>78</v>
      </c>
      <c r="G154" s="34">
        <v>48</v>
      </c>
      <c r="H154" s="34">
        <v>11</v>
      </c>
      <c r="I154" s="10">
        <f t="shared" si="34"/>
        <v>9</v>
      </c>
      <c r="J154" s="10">
        <f t="shared" si="35"/>
        <v>7.5</v>
      </c>
      <c r="K154" s="10">
        <f t="shared" si="36"/>
        <v>12.5</v>
      </c>
      <c r="L154" s="10">
        <f t="shared" si="37"/>
        <v>39</v>
      </c>
      <c r="M154" s="10">
        <f t="shared" si="38"/>
        <v>48</v>
      </c>
      <c r="N154" s="10">
        <f t="shared" si="39"/>
        <v>15.714285714285714</v>
      </c>
      <c r="O154" s="10">
        <f t="shared" si="40"/>
        <v>48</v>
      </c>
      <c r="P154" s="35" t="str">
        <f t="shared" si="45"/>
        <v/>
      </c>
      <c r="Q154" s="35" t="str">
        <f t="shared" si="41"/>
        <v>一级,优</v>
      </c>
      <c r="R154" s="36">
        <f t="shared" si="42"/>
        <v>22.916666666666664</v>
      </c>
      <c r="S154" s="36">
        <f t="shared" si="49"/>
        <v>12.198530713300604</v>
      </c>
      <c r="T154" s="36">
        <f t="shared" si="50"/>
        <v>10.71813595336606</v>
      </c>
      <c r="U154" s="37" t="b">
        <f t="shared" si="43"/>
        <v>0</v>
      </c>
      <c r="V154" s="36">
        <f t="shared" si="46"/>
        <v>157</v>
      </c>
      <c r="W154" s="37">
        <f t="shared" si="47"/>
        <v>0</v>
      </c>
      <c r="X154" s="37" t="b">
        <f t="shared" si="44"/>
        <v>0</v>
      </c>
      <c r="Y154" s="36">
        <f t="shared" si="48"/>
        <v>86.35</v>
      </c>
    </row>
    <row r="155" spans="1:25">
      <c r="A155" s="33" t="s">
        <v>42</v>
      </c>
      <c r="B155" s="33" t="s">
        <v>194</v>
      </c>
      <c r="C155" s="34">
        <v>8</v>
      </c>
      <c r="D155" s="34">
        <v>7</v>
      </c>
      <c r="E155" s="34">
        <v>0.5</v>
      </c>
      <c r="F155" s="34">
        <v>68</v>
      </c>
      <c r="G155" s="34">
        <v>43</v>
      </c>
      <c r="H155" s="34">
        <v>12</v>
      </c>
      <c r="I155" s="10">
        <f t="shared" si="34"/>
        <v>8</v>
      </c>
      <c r="J155" s="10">
        <f t="shared" si="35"/>
        <v>8.75</v>
      </c>
      <c r="K155" s="10">
        <f t="shared" si="36"/>
        <v>12.5</v>
      </c>
      <c r="L155" s="10">
        <f t="shared" si="37"/>
        <v>34</v>
      </c>
      <c r="M155" s="10">
        <f t="shared" si="38"/>
        <v>43</v>
      </c>
      <c r="N155" s="10">
        <f t="shared" si="39"/>
        <v>17.142857142857142</v>
      </c>
      <c r="O155" s="10">
        <f t="shared" si="40"/>
        <v>43</v>
      </c>
      <c r="P155" s="35" t="str">
        <f t="shared" si="45"/>
        <v/>
      </c>
      <c r="Q155" s="35" t="str">
        <f t="shared" si="41"/>
        <v>一级,优</v>
      </c>
      <c r="R155" s="36">
        <f t="shared" si="42"/>
        <v>27.906976744186046</v>
      </c>
      <c r="S155" s="36">
        <f t="shared" si="49"/>
        <v>11.622872818563758</v>
      </c>
      <c r="T155" s="36">
        <f t="shared" si="50"/>
        <v>16.28410392562229</v>
      </c>
      <c r="U155" s="37" t="b">
        <f t="shared" si="43"/>
        <v>0</v>
      </c>
      <c r="V155" s="36">
        <f t="shared" si="46"/>
        <v>135</v>
      </c>
      <c r="W155" s="37">
        <f t="shared" si="47"/>
        <v>0</v>
      </c>
      <c r="X155" s="37" t="b">
        <f t="shared" si="44"/>
        <v>0</v>
      </c>
      <c r="Y155" s="36">
        <f t="shared" si="48"/>
        <v>74.25</v>
      </c>
    </row>
    <row r="156" spans="1:25">
      <c r="A156" s="33" t="s">
        <v>42</v>
      </c>
      <c r="B156" s="33" t="s">
        <v>195</v>
      </c>
      <c r="C156" s="34">
        <v>8</v>
      </c>
      <c r="D156" s="34">
        <v>10</v>
      </c>
      <c r="E156" s="34">
        <v>0.5</v>
      </c>
      <c r="F156" s="34">
        <v>74</v>
      </c>
      <c r="G156" s="34">
        <v>53</v>
      </c>
      <c r="H156" s="34">
        <v>12</v>
      </c>
      <c r="I156" s="10">
        <f t="shared" si="34"/>
        <v>8</v>
      </c>
      <c r="J156" s="10">
        <f t="shared" si="35"/>
        <v>12.5</v>
      </c>
      <c r="K156" s="10">
        <f t="shared" si="36"/>
        <v>12.5</v>
      </c>
      <c r="L156" s="10">
        <f t="shared" si="37"/>
        <v>37</v>
      </c>
      <c r="M156" s="10">
        <f t="shared" si="38"/>
        <v>51.5</v>
      </c>
      <c r="N156" s="10">
        <f t="shared" si="39"/>
        <v>17.142857142857142</v>
      </c>
      <c r="O156" s="10">
        <f t="shared" si="40"/>
        <v>51.5</v>
      </c>
      <c r="P156" s="35" t="str">
        <f t="shared" si="45"/>
        <v>PM10</v>
      </c>
      <c r="Q156" s="35" t="str">
        <f t="shared" si="41"/>
        <v>二级，良</v>
      </c>
      <c r="R156" s="36">
        <f t="shared" si="42"/>
        <v>22.641509433962266</v>
      </c>
      <c r="S156" s="36">
        <f t="shared" si="49"/>
        <v>12.267781945005034</v>
      </c>
      <c r="T156" s="36">
        <f t="shared" si="50"/>
        <v>10.373727488957233</v>
      </c>
      <c r="U156" s="37" t="b">
        <f t="shared" si="43"/>
        <v>0</v>
      </c>
      <c r="V156" s="36">
        <f t="shared" si="46"/>
        <v>109.66666666666667</v>
      </c>
      <c r="W156" s="37">
        <f t="shared" si="47"/>
        <v>0</v>
      </c>
      <c r="X156" s="37" t="b">
        <f t="shared" si="44"/>
        <v>0</v>
      </c>
      <c r="Y156" s="36">
        <f t="shared" si="48"/>
        <v>60.31666666666667</v>
      </c>
    </row>
    <row r="157" spans="1:25">
      <c r="A157" s="33" t="s">
        <v>42</v>
      </c>
      <c r="B157" s="33" t="s">
        <v>196</v>
      </c>
      <c r="C157" s="34">
        <v>8</v>
      </c>
      <c r="D157" s="34">
        <v>18</v>
      </c>
      <c r="E157" s="34">
        <v>0.5</v>
      </c>
      <c r="F157" s="34">
        <v>69</v>
      </c>
      <c r="G157" s="34">
        <v>70</v>
      </c>
      <c r="H157" s="34">
        <v>15</v>
      </c>
      <c r="I157" s="10">
        <f t="shared" si="34"/>
        <v>8</v>
      </c>
      <c r="J157" s="10">
        <f t="shared" si="35"/>
        <v>22.5</v>
      </c>
      <c r="K157" s="10">
        <f t="shared" si="36"/>
        <v>12.5</v>
      </c>
      <c r="L157" s="10">
        <f t="shared" si="37"/>
        <v>34.5</v>
      </c>
      <c r="M157" s="10">
        <f t="shared" si="38"/>
        <v>60</v>
      </c>
      <c r="N157" s="10">
        <f t="shared" si="39"/>
        <v>21.428571428571427</v>
      </c>
      <c r="O157" s="10">
        <f t="shared" si="40"/>
        <v>60</v>
      </c>
      <c r="P157" s="35" t="str">
        <f t="shared" si="45"/>
        <v>PM10</v>
      </c>
      <c r="Q157" s="35" t="str">
        <f t="shared" si="41"/>
        <v>二级，良</v>
      </c>
      <c r="R157" s="36">
        <f t="shared" si="42"/>
        <v>21.428571428571427</v>
      </c>
      <c r="S157" s="36">
        <f t="shared" si="49"/>
        <v>12.21393512842883</v>
      </c>
      <c r="T157" s="36">
        <f t="shared" si="50"/>
        <v>9.2146363001425975</v>
      </c>
      <c r="U157" s="37" t="b">
        <f t="shared" si="43"/>
        <v>0</v>
      </c>
      <c r="V157" s="36">
        <f t="shared" si="46"/>
        <v>103</v>
      </c>
      <c r="W157" s="37">
        <f t="shared" si="47"/>
        <v>0</v>
      </c>
      <c r="X157" s="37" t="b">
        <f t="shared" si="44"/>
        <v>0</v>
      </c>
      <c r="Y157" s="36">
        <f t="shared" si="48"/>
        <v>56.65</v>
      </c>
    </row>
    <row r="158" spans="1:25">
      <c r="A158" s="33" t="s">
        <v>42</v>
      </c>
      <c r="B158" s="33" t="s">
        <v>197</v>
      </c>
      <c r="C158" s="34">
        <v>8</v>
      </c>
      <c r="D158" s="34">
        <v>14</v>
      </c>
      <c r="E158" s="34">
        <v>0.5</v>
      </c>
      <c r="F158" s="34">
        <v>76</v>
      </c>
      <c r="G158" s="34">
        <v>73</v>
      </c>
      <c r="H158" s="34">
        <v>14</v>
      </c>
      <c r="I158" s="10">
        <f t="shared" si="34"/>
        <v>8</v>
      </c>
      <c r="J158" s="10">
        <f t="shared" si="35"/>
        <v>17.5</v>
      </c>
      <c r="K158" s="10">
        <f t="shared" si="36"/>
        <v>12.5</v>
      </c>
      <c r="L158" s="10">
        <f t="shared" si="37"/>
        <v>38</v>
      </c>
      <c r="M158" s="10">
        <f t="shared" si="38"/>
        <v>61.5</v>
      </c>
      <c r="N158" s="10">
        <f t="shared" si="39"/>
        <v>20</v>
      </c>
      <c r="O158" s="10">
        <f t="shared" si="40"/>
        <v>61.5</v>
      </c>
      <c r="P158" s="35" t="str">
        <f t="shared" si="45"/>
        <v>PM10</v>
      </c>
      <c r="Q158" s="35" t="str">
        <f t="shared" si="41"/>
        <v>二级，良</v>
      </c>
      <c r="R158" s="36">
        <f t="shared" si="42"/>
        <v>19.17808219178082</v>
      </c>
      <c r="S158" s="36">
        <f t="shared" si="49"/>
        <v>11.950469086274262</v>
      </c>
      <c r="T158" s="36">
        <f t="shared" si="50"/>
        <v>7.227613105506558</v>
      </c>
      <c r="U158" s="37" t="b">
        <f t="shared" si="43"/>
        <v>0</v>
      </c>
      <c r="V158" s="36">
        <f t="shared" si="46"/>
        <v>106</v>
      </c>
      <c r="W158" s="37">
        <f t="shared" si="47"/>
        <v>0</v>
      </c>
      <c r="X158" s="37" t="b">
        <f t="shared" si="44"/>
        <v>0</v>
      </c>
      <c r="Y158" s="36">
        <f t="shared" si="48"/>
        <v>58.3</v>
      </c>
    </row>
    <row r="159" spans="1:25">
      <c r="A159" s="33" t="s">
        <v>42</v>
      </c>
      <c r="B159" s="33" t="s">
        <v>198</v>
      </c>
      <c r="C159" s="34">
        <v>8</v>
      </c>
      <c r="D159" s="34">
        <v>8</v>
      </c>
      <c r="E159" s="34">
        <v>0.4</v>
      </c>
      <c r="F159" s="34">
        <v>88</v>
      </c>
      <c r="G159" s="34">
        <v>61</v>
      </c>
      <c r="H159" s="34">
        <v>13</v>
      </c>
      <c r="I159" s="10">
        <f t="shared" si="34"/>
        <v>8</v>
      </c>
      <c r="J159" s="10">
        <f t="shared" si="35"/>
        <v>10</v>
      </c>
      <c r="K159" s="10">
        <f t="shared" si="36"/>
        <v>10</v>
      </c>
      <c r="L159" s="10">
        <f t="shared" si="37"/>
        <v>44</v>
      </c>
      <c r="M159" s="10">
        <f t="shared" si="38"/>
        <v>55.5</v>
      </c>
      <c r="N159" s="10">
        <f t="shared" si="39"/>
        <v>18.571428571428573</v>
      </c>
      <c r="O159" s="10">
        <f t="shared" si="40"/>
        <v>55.5</v>
      </c>
      <c r="P159" s="35" t="str">
        <f t="shared" si="45"/>
        <v>PM10</v>
      </c>
      <c r="Q159" s="35" t="str">
        <f t="shared" si="41"/>
        <v>二级，良</v>
      </c>
      <c r="R159" s="36">
        <f t="shared" si="42"/>
        <v>21.311475409836063</v>
      </c>
      <c r="S159" s="36">
        <f t="shared" si="49"/>
        <v>11.762928316541712</v>
      </c>
      <c r="T159" s="36">
        <f t="shared" si="50"/>
        <v>9.548547093294351</v>
      </c>
      <c r="U159" s="37" t="b">
        <f t="shared" si="43"/>
        <v>0</v>
      </c>
      <c r="V159" s="36">
        <f t="shared" si="46"/>
        <v>111.66666666666667</v>
      </c>
      <c r="W159" s="37">
        <f t="shared" si="47"/>
        <v>0</v>
      </c>
      <c r="X159" s="37" t="b">
        <f t="shared" si="44"/>
        <v>0</v>
      </c>
      <c r="Y159" s="36">
        <f t="shared" si="48"/>
        <v>61.416666666666671</v>
      </c>
    </row>
    <row r="160" spans="1:25">
      <c r="A160" s="33" t="s">
        <v>42</v>
      </c>
      <c r="B160" s="33" t="s">
        <v>199</v>
      </c>
      <c r="C160" s="34">
        <v>8</v>
      </c>
      <c r="D160" s="34">
        <v>6</v>
      </c>
      <c r="E160" s="34">
        <v>0.4</v>
      </c>
      <c r="F160" s="34">
        <v>99</v>
      </c>
      <c r="G160" s="34">
        <v>62</v>
      </c>
      <c r="H160" s="34">
        <v>14</v>
      </c>
      <c r="I160" s="10">
        <f t="shared" si="34"/>
        <v>8</v>
      </c>
      <c r="J160" s="10">
        <f t="shared" si="35"/>
        <v>7.5</v>
      </c>
      <c r="K160" s="10">
        <f t="shared" si="36"/>
        <v>10</v>
      </c>
      <c r="L160" s="10">
        <f t="shared" si="37"/>
        <v>49.5</v>
      </c>
      <c r="M160" s="10">
        <f t="shared" si="38"/>
        <v>56</v>
      </c>
      <c r="N160" s="10">
        <f t="shared" si="39"/>
        <v>20</v>
      </c>
      <c r="O160" s="10">
        <f t="shared" si="40"/>
        <v>56</v>
      </c>
      <c r="P160" s="35" t="str">
        <f t="shared" si="45"/>
        <v>PM10</v>
      </c>
      <c r="Q160" s="35" t="str">
        <f t="shared" si="41"/>
        <v>二级，良</v>
      </c>
      <c r="R160" s="36">
        <f t="shared" si="42"/>
        <v>22.58064516129032</v>
      </c>
      <c r="S160" s="36">
        <f t="shared" si="49"/>
        <v>11.281940156250274</v>
      </c>
      <c r="T160" s="36">
        <f t="shared" si="50"/>
        <v>11.298705005040047</v>
      </c>
      <c r="U160" s="37" t="b">
        <f t="shared" si="43"/>
        <v>0</v>
      </c>
      <c r="V160" s="36">
        <f t="shared" si="46"/>
        <v>116</v>
      </c>
      <c r="W160" s="37">
        <f t="shared" si="47"/>
        <v>0</v>
      </c>
      <c r="X160" s="37" t="b">
        <f t="shared" si="44"/>
        <v>0</v>
      </c>
      <c r="Y160" s="36">
        <f t="shared" si="48"/>
        <v>63.8</v>
      </c>
    </row>
    <row r="161" spans="1:25">
      <c r="A161" s="33" t="s">
        <v>42</v>
      </c>
      <c r="B161" s="33" t="s">
        <v>200</v>
      </c>
      <c r="C161" s="34">
        <v>8</v>
      </c>
      <c r="D161" s="34">
        <v>5</v>
      </c>
      <c r="E161" s="34">
        <v>0.4</v>
      </c>
      <c r="F161" s="34">
        <v>107</v>
      </c>
      <c r="G161" s="34">
        <v>60</v>
      </c>
      <c r="H161" s="34">
        <v>15</v>
      </c>
      <c r="I161" s="10">
        <f t="shared" si="34"/>
        <v>8</v>
      </c>
      <c r="J161" s="10">
        <f t="shared" si="35"/>
        <v>6.25</v>
      </c>
      <c r="K161" s="10">
        <f t="shared" si="36"/>
        <v>10</v>
      </c>
      <c r="L161" s="10">
        <f t="shared" si="37"/>
        <v>55.833333333333336</v>
      </c>
      <c r="M161" s="10">
        <f t="shared" si="38"/>
        <v>55</v>
      </c>
      <c r="N161" s="10">
        <f t="shared" si="39"/>
        <v>21.428571428571427</v>
      </c>
      <c r="O161" s="10">
        <f t="shared" si="40"/>
        <v>55.833333333333336</v>
      </c>
      <c r="P161" s="35" t="str">
        <f t="shared" si="45"/>
        <v>O3</v>
      </c>
      <c r="Q161" s="35" t="str">
        <f t="shared" si="41"/>
        <v>二级，良</v>
      </c>
      <c r="R161" s="36">
        <f t="shared" si="42"/>
        <v>25</v>
      </c>
      <c r="S161" s="36">
        <f t="shared" si="49"/>
        <v>11.253938364135578</v>
      </c>
      <c r="T161" s="36">
        <f t="shared" si="50"/>
        <v>13.746061635864422</v>
      </c>
      <c r="U161" s="37" t="b">
        <f t="shared" si="43"/>
        <v>0</v>
      </c>
      <c r="V161" s="36">
        <f t="shared" si="46"/>
        <v>120.66666666666667</v>
      </c>
      <c r="W161" s="37">
        <f t="shared" si="47"/>
        <v>0</v>
      </c>
      <c r="X161" s="37" t="b">
        <f t="shared" si="44"/>
        <v>0</v>
      </c>
      <c r="Y161" s="36">
        <f t="shared" si="48"/>
        <v>66.366666666666674</v>
      </c>
    </row>
    <row r="162" spans="1:25">
      <c r="A162" s="33" t="s">
        <v>42</v>
      </c>
      <c r="B162" s="33" t="s">
        <v>201</v>
      </c>
      <c r="C162" s="34">
        <v>8</v>
      </c>
      <c r="D162" s="34">
        <v>5</v>
      </c>
      <c r="E162" s="34">
        <v>0.4</v>
      </c>
      <c r="F162" s="34">
        <v>111</v>
      </c>
      <c r="G162" s="34">
        <v>72</v>
      </c>
      <c r="H162" s="34">
        <v>16</v>
      </c>
      <c r="I162" s="10">
        <f t="shared" si="34"/>
        <v>8</v>
      </c>
      <c r="J162" s="10">
        <f t="shared" si="35"/>
        <v>6.25</v>
      </c>
      <c r="K162" s="10">
        <f t="shared" si="36"/>
        <v>10</v>
      </c>
      <c r="L162" s="10">
        <f t="shared" si="37"/>
        <v>59.166666666666664</v>
      </c>
      <c r="M162" s="10">
        <f t="shared" si="38"/>
        <v>61</v>
      </c>
      <c r="N162" s="10">
        <f t="shared" si="39"/>
        <v>22.857142857142858</v>
      </c>
      <c r="O162" s="10">
        <f t="shared" si="40"/>
        <v>61</v>
      </c>
      <c r="P162" s="35" t="str">
        <f t="shared" si="45"/>
        <v>PM10</v>
      </c>
      <c r="Q162" s="35" t="str">
        <f t="shared" si="41"/>
        <v>二级，良</v>
      </c>
      <c r="R162" s="36">
        <f t="shared" si="42"/>
        <v>22.222222222222221</v>
      </c>
      <c r="S162" s="36">
        <f t="shared" si="49"/>
        <v>11.011690302120074</v>
      </c>
      <c r="T162" s="36">
        <f t="shared" si="50"/>
        <v>11.210531920102147</v>
      </c>
      <c r="U162" s="37" t="b">
        <f t="shared" si="43"/>
        <v>0</v>
      </c>
      <c r="V162" s="36">
        <f t="shared" si="46"/>
        <v>126.33333333333333</v>
      </c>
      <c r="W162" s="37">
        <f t="shared" si="47"/>
        <v>0</v>
      </c>
      <c r="X162" s="37" t="b">
        <f t="shared" si="44"/>
        <v>0</v>
      </c>
      <c r="Y162" s="36">
        <f t="shared" si="48"/>
        <v>69.483333333333334</v>
      </c>
    </row>
    <row r="163" spans="1:25">
      <c r="A163" s="33" t="s">
        <v>42</v>
      </c>
      <c r="B163" s="33" t="s">
        <v>202</v>
      </c>
      <c r="C163" s="34">
        <v>8</v>
      </c>
      <c r="D163" s="34">
        <v>6</v>
      </c>
      <c r="E163" s="34">
        <v>0.5</v>
      </c>
      <c r="F163" s="34">
        <v>112</v>
      </c>
      <c r="G163" s="34">
        <v>78</v>
      </c>
      <c r="H163" s="34">
        <v>17</v>
      </c>
      <c r="I163" s="10">
        <f t="shared" si="34"/>
        <v>8</v>
      </c>
      <c r="J163" s="10">
        <f t="shared" si="35"/>
        <v>7.5</v>
      </c>
      <c r="K163" s="10">
        <f t="shared" si="36"/>
        <v>12.5</v>
      </c>
      <c r="L163" s="10">
        <f t="shared" si="37"/>
        <v>60</v>
      </c>
      <c r="M163" s="10">
        <f t="shared" si="38"/>
        <v>64</v>
      </c>
      <c r="N163" s="10">
        <f t="shared" si="39"/>
        <v>24.285714285714285</v>
      </c>
      <c r="O163" s="10">
        <f t="shared" si="40"/>
        <v>64</v>
      </c>
      <c r="P163" s="35" t="str">
        <f t="shared" si="45"/>
        <v>PM10</v>
      </c>
      <c r="Q163" s="35" t="str">
        <f t="shared" si="41"/>
        <v>二级，良</v>
      </c>
      <c r="R163" s="36">
        <f t="shared" si="42"/>
        <v>21.794871794871796</v>
      </c>
      <c r="S163" s="36">
        <f t="shared" si="49"/>
        <v>10.976749701141737</v>
      </c>
      <c r="T163" s="36">
        <f t="shared" si="50"/>
        <v>10.818122093730059</v>
      </c>
      <c r="U163" s="37" t="b">
        <f t="shared" si="43"/>
        <v>0</v>
      </c>
      <c r="V163" s="36">
        <f t="shared" si="46"/>
        <v>132.66666666666666</v>
      </c>
      <c r="W163" s="37">
        <f t="shared" si="47"/>
        <v>0</v>
      </c>
      <c r="X163" s="37" t="b">
        <f t="shared" si="44"/>
        <v>0</v>
      </c>
      <c r="Y163" s="36">
        <f t="shared" si="48"/>
        <v>72.966666666666669</v>
      </c>
    </row>
    <row r="164" spans="1:25">
      <c r="A164" s="33" t="s">
        <v>42</v>
      </c>
      <c r="B164" s="33" t="s">
        <v>203</v>
      </c>
      <c r="C164" s="34">
        <v>8</v>
      </c>
      <c r="D164" s="34">
        <v>6</v>
      </c>
      <c r="E164" s="34">
        <v>0.5</v>
      </c>
      <c r="F164" s="34">
        <v>114</v>
      </c>
      <c r="G164" s="34">
        <v>74</v>
      </c>
      <c r="H164" s="34">
        <v>17</v>
      </c>
      <c r="I164" s="10">
        <f t="shared" si="34"/>
        <v>8</v>
      </c>
      <c r="J164" s="10">
        <f t="shared" si="35"/>
        <v>7.5</v>
      </c>
      <c r="K164" s="10">
        <f t="shared" si="36"/>
        <v>12.5</v>
      </c>
      <c r="L164" s="10">
        <f t="shared" si="37"/>
        <v>61.666666666666664</v>
      </c>
      <c r="M164" s="10">
        <f t="shared" si="38"/>
        <v>62</v>
      </c>
      <c r="N164" s="10">
        <f t="shared" si="39"/>
        <v>24.285714285714285</v>
      </c>
      <c r="O164" s="10">
        <f t="shared" si="40"/>
        <v>62</v>
      </c>
      <c r="P164" s="35" t="str">
        <f t="shared" si="45"/>
        <v>PM10</v>
      </c>
      <c r="Q164" s="35" t="str">
        <f t="shared" si="41"/>
        <v>二级，良</v>
      </c>
      <c r="R164" s="36">
        <f t="shared" si="42"/>
        <v>22.972972972972975</v>
      </c>
      <c r="S164" s="36">
        <f t="shared" si="49"/>
        <v>11.007274731666769</v>
      </c>
      <c r="T164" s="36">
        <f t="shared" si="50"/>
        <v>11.965698241306207</v>
      </c>
      <c r="U164" s="37" t="b">
        <f t="shared" si="43"/>
        <v>0</v>
      </c>
      <c r="V164" s="36">
        <f t="shared" si="46"/>
        <v>135.33333333333334</v>
      </c>
      <c r="W164" s="37">
        <f t="shared" si="47"/>
        <v>0</v>
      </c>
      <c r="X164" s="37" t="b">
        <f t="shared" si="44"/>
        <v>0</v>
      </c>
      <c r="Y164" s="36">
        <f t="shared" si="48"/>
        <v>74.433333333333337</v>
      </c>
    </row>
    <row r="165" spans="1:25">
      <c r="A165" s="33" t="s">
        <v>42</v>
      </c>
      <c r="B165" s="33" t="s">
        <v>204</v>
      </c>
      <c r="C165" s="34">
        <v>8</v>
      </c>
      <c r="D165" s="34">
        <v>5</v>
      </c>
      <c r="E165" s="34">
        <v>0.5</v>
      </c>
      <c r="F165" s="34">
        <v>115</v>
      </c>
      <c r="G165" s="34">
        <v>73</v>
      </c>
      <c r="H165" s="34">
        <v>17</v>
      </c>
      <c r="I165" s="10">
        <f t="shared" si="34"/>
        <v>8</v>
      </c>
      <c r="J165" s="10">
        <f t="shared" si="35"/>
        <v>6.25</v>
      </c>
      <c r="K165" s="10">
        <f t="shared" si="36"/>
        <v>12.5</v>
      </c>
      <c r="L165" s="10">
        <f t="shared" si="37"/>
        <v>62.5</v>
      </c>
      <c r="M165" s="10">
        <f t="shared" si="38"/>
        <v>61.5</v>
      </c>
      <c r="N165" s="10">
        <f t="shared" si="39"/>
        <v>24.285714285714285</v>
      </c>
      <c r="O165" s="10">
        <f t="shared" si="40"/>
        <v>62.5</v>
      </c>
      <c r="P165" s="35" t="str">
        <f t="shared" si="45"/>
        <v>O3</v>
      </c>
      <c r="Q165" s="35" t="str">
        <f t="shared" si="41"/>
        <v>二级，良</v>
      </c>
      <c r="R165" s="36">
        <f t="shared" si="42"/>
        <v>23.287671232876711</v>
      </c>
      <c r="S165" s="36">
        <f t="shared" si="49"/>
        <v>11.323515630099449</v>
      </c>
      <c r="T165" s="36">
        <f t="shared" si="50"/>
        <v>11.964155602777263</v>
      </c>
      <c r="U165" s="37" t="b">
        <f t="shared" si="43"/>
        <v>0</v>
      </c>
      <c r="V165" s="36">
        <f t="shared" si="46"/>
        <v>135.66666666666666</v>
      </c>
      <c r="W165" s="37">
        <f t="shared" si="47"/>
        <v>0</v>
      </c>
      <c r="X165" s="37" t="b">
        <f t="shared" si="44"/>
        <v>0</v>
      </c>
      <c r="Y165" s="36">
        <f t="shared" si="48"/>
        <v>74.61666666666666</v>
      </c>
    </row>
    <row r="166" spans="1:25">
      <c r="A166" s="33" t="s">
        <v>42</v>
      </c>
      <c r="B166" s="33" t="s">
        <v>205</v>
      </c>
      <c r="C166" s="34">
        <v>8</v>
      </c>
      <c r="D166" s="34">
        <v>5</v>
      </c>
      <c r="E166" s="34">
        <v>0.5</v>
      </c>
      <c r="F166" s="34">
        <v>116</v>
      </c>
      <c r="G166" s="34">
        <v>82</v>
      </c>
      <c r="H166" s="34">
        <v>18</v>
      </c>
      <c r="I166" s="10">
        <f t="shared" si="34"/>
        <v>8</v>
      </c>
      <c r="J166" s="10">
        <f t="shared" si="35"/>
        <v>6.25</v>
      </c>
      <c r="K166" s="10">
        <f t="shared" si="36"/>
        <v>12.5</v>
      </c>
      <c r="L166" s="10">
        <f t="shared" si="37"/>
        <v>63.333333333333336</v>
      </c>
      <c r="M166" s="10">
        <f t="shared" si="38"/>
        <v>66</v>
      </c>
      <c r="N166" s="10">
        <f t="shared" si="39"/>
        <v>25.714285714285715</v>
      </c>
      <c r="O166" s="10">
        <f t="shared" si="40"/>
        <v>66</v>
      </c>
      <c r="P166" s="35" t="str">
        <f t="shared" si="45"/>
        <v>PM10</v>
      </c>
      <c r="Q166" s="35" t="str">
        <f t="shared" si="41"/>
        <v>二级，良</v>
      </c>
      <c r="R166" s="36">
        <f t="shared" si="42"/>
        <v>21.951219512195124</v>
      </c>
      <c r="S166" s="36">
        <f t="shared" si="49"/>
        <v>11.488198615352834</v>
      </c>
      <c r="T166" s="36">
        <f t="shared" si="50"/>
        <v>10.46302089684229</v>
      </c>
      <c r="U166" s="37" t="b">
        <f t="shared" si="43"/>
        <v>0</v>
      </c>
      <c r="V166" s="36">
        <f t="shared" si="46"/>
        <v>139.66666666666666</v>
      </c>
      <c r="W166" s="37">
        <f t="shared" si="47"/>
        <v>0</v>
      </c>
      <c r="X166" s="37" t="b">
        <f t="shared" si="44"/>
        <v>0</v>
      </c>
      <c r="Y166" s="36">
        <f t="shared" si="48"/>
        <v>76.816666666666663</v>
      </c>
    </row>
    <row r="167" spans="1:25">
      <c r="A167" s="33" t="s">
        <v>42</v>
      </c>
      <c r="B167" s="33" t="s">
        <v>206</v>
      </c>
      <c r="C167" s="34">
        <v>9</v>
      </c>
      <c r="D167" s="34">
        <v>7</v>
      </c>
      <c r="E167" s="34">
        <v>0.5</v>
      </c>
      <c r="F167" s="34">
        <v>115</v>
      </c>
      <c r="G167" s="34">
        <v>80</v>
      </c>
      <c r="H167" s="34">
        <v>18</v>
      </c>
      <c r="I167" s="10">
        <f t="shared" si="34"/>
        <v>9</v>
      </c>
      <c r="J167" s="10">
        <f t="shared" si="35"/>
        <v>8.75</v>
      </c>
      <c r="K167" s="10">
        <f t="shared" si="36"/>
        <v>12.5</v>
      </c>
      <c r="L167" s="10">
        <f t="shared" si="37"/>
        <v>62.5</v>
      </c>
      <c r="M167" s="10">
        <f t="shared" si="38"/>
        <v>65</v>
      </c>
      <c r="N167" s="10">
        <f t="shared" si="39"/>
        <v>25.714285714285715</v>
      </c>
      <c r="O167" s="10">
        <f t="shared" si="40"/>
        <v>65</v>
      </c>
      <c r="P167" s="35" t="str">
        <f t="shared" si="45"/>
        <v>PM10</v>
      </c>
      <c r="Q167" s="35" t="str">
        <f t="shared" si="41"/>
        <v>二级，良</v>
      </c>
      <c r="R167" s="36">
        <f t="shared" si="42"/>
        <v>22.5</v>
      </c>
      <c r="S167" s="36">
        <f t="shared" si="49"/>
        <v>11.435746477928234</v>
      </c>
      <c r="T167" s="36">
        <f t="shared" si="50"/>
        <v>11.064253522071766</v>
      </c>
      <c r="U167" s="37" t="b">
        <f t="shared" si="43"/>
        <v>0</v>
      </c>
      <c r="V167" s="36">
        <f t="shared" si="46"/>
        <v>146.33333333333334</v>
      </c>
      <c r="W167" s="37">
        <f t="shared" si="47"/>
        <v>0</v>
      </c>
      <c r="X167" s="37" t="b">
        <f t="shared" si="44"/>
        <v>0</v>
      </c>
      <c r="Y167" s="36">
        <f t="shared" si="48"/>
        <v>80.483333333333334</v>
      </c>
    </row>
    <row r="168" spans="1:25">
      <c r="A168" s="33" t="s">
        <v>42</v>
      </c>
      <c r="B168" s="33" t="s">
        <v>207</v>
      </c>
      <c r="C168" s="34">
        <v>12</v>
      </c>
      <c r="D168" s="34">
        <v>25</v>
      </c>
      <c r="E168" s="34">
        <v>0.5</v>
      </c>
      <c r="F168" s="34">
        <v>94</v>
      </c>
      <c r="G168" s="34">
        <v>77</v>
      </c>
      <c r="H168" s="34">
        <v>19</v>
      </c>
      <c r="I168" s="10">
        <f t="shared" si="34"/>
        <v>12</v>
      </c>
      <c r="J168" s="10">
        <f t="shared" si="35"/>
        <v>31.25</v>
      </c>
      <c r="K168" s="10">
        <f t="shared" si="36"/>
        <v>12.5</v>
      </c>
      <c r="L168" s="10">
        <f t="shared" si="37"/>
        <v>47</v>
      </c>
      <c r="M168" s="10">
        <f t="shared" si="38"/>
        <v>63.5</v>
      </c>
      <c r="N168" s="10">
        <f t="shared" si="39"/>
        <v>27.142857142857142</v>
      </c>
      <c r="O168" s="10">
        <f t="shared" si="40"/>
        <v>63.5</v>
      </c>
      <c r="P168" s="35" t="str">
        <f t="shared" si="45"/>
        <v>PM10</v>
      </c>
      <c r="Q168" s="35" t="str">
        <f t="shared" si="41"/>
        <v>二级，良</v>
      </c>
      <c r="R168" s="36">
        <f t="shared" si="42"/>
        <v>24.675324675324674</v>
      </c>
      <c r="S168" s="36">
        <f t="shared" si="49"/>
        <v>11.2274131445949</v>
      </c>
      <c r="T168" s="36">
        <f t="shared" si="50"/>
        <v>13.447911530729774</v>
      </c>
      <c r="U168" s="37" t="b">
        <f t="shared" si="43"/>
        <v>0</v>
      </c>
      <c r="V168" s="36">
        <f t="shared" si="46"/>
        <v>153</v>
      </c>
      <c r="W168" s="37">
        <f t="shared" si="47"/>
        <v>0</v>
      </c>
      <c r="X168" s="37" t="b">
        <f t="shared" si="44"/>
        <v>0</v>
      </c>
      <c r="Y168" s="36">
        <f t="shared" si="48"/>
        <v>84.15</v>
      </c>
    </row>
    <row r="169" spans="1:25">
      <c r="A169" s="33" t="s">
        <v>42</v>
      </c>
      <c r="B169" s="33" t="s">
        <v>208</v>
      </c>
      <c r="C169" s="34">
        <v>10</v>
      </c>
      <c r="D169" s="34">
        <v>44</v>
      </c>
      <c r="E169" s="34">
        <v>0.6</v>
      </c>
      <c r="F169" s="34">
        <v>58</v>
      </c>
      <c r="G169" s="34">
        <v>99</v>
      </c>
      <c r="H169" s="34">
        <v>28</v>
      </c>
      <c r="I169" s="10">
        <f t="shared" si="34"/>
        <v>10</v>
      </c>
      <c r="J169" s="10">
        <f t="shared" si="35"/>
        <v>55</v>
      </c>
      <c r="K169" s="10">
        <f t="shared" si="36"/>
        <v>15</v>
      </c>
      <c r="L169" s="10">
        <f t="shared" si="37"/>
        <v>29</v>
      </c>
      <c r="M169" s="10">
        <f t="shared" si="38"/>
        <v>74.5</v>
      </c>
      <c r="N169" s="10">
        <f t="shared" si="39"/>
        <v>40</v>
      </c>
      <c r="O169" s="10">
        <f t="shared" si="40"/>
        <v>74.5</v>
      </c>
      <c r="P169" s="35" t="str">
        <f t="shared" si="45"/>
        <v>PM10</v>
      </c>
      <c r="Q169" s="35" t="str">
        <f t="shared" si="41"/>
        <v>二级，良</v>
      </c>
      <c r="R169" s="36">
        <f t="shared" si="42"/>
        <v>28.28282828282828</v>
      </c>
      <c r="S169" s="36">
        <f t="shared" si="49"/>
        <v>11.431838349020106</v>
      </c>
      <c r="T169" s="36">
        <f t="shared" si="50"/>
        <v>16.850989933808172</v>
      </c>
      <c r="U169" s="37" t="b">
        <f t="shared" si="43"/>
        <v>0</v>
      </c>
      <c r="V169" s="36">
        <f t="shared" si="46"/>
        <v>154.66666666666666</v>
      </c>
      <c r="W169" s="37">
        <f t="shared" si="47"/>
        <v>0</v>
      </c>
      <c r="X169" s="37" t="b">
        <f t="shared" si="44"/>
        <v>0</v>
      </c>
      <c r="Y169" s="36">
        <f t="shared" si="48"/>
        <v>85.066666666666663</v>
      </c>
    </row>
    <row r="170" spans="1:25">
      <c r="A170" s="33" t="s">
        <v>42</v>
      </c>
      <c r="B170" s="33" t="s">
        <v>209</v>
      </c>
      <c r="C170" s="34">
        <v>9</v>
      </c>
      <c r="D170" s="34">
        <v>56</v>
      </c>
      <c r="E170" s="34">
        <v>0.5</v>
      </c>
      <c r="F170" s="34">
        <v>47</v>
      </c>
      <c r="G170" s="34">
        <v>136</v>
      </c>
      <c r="H170" s="34">
        <v>24</v>
      </c>
      <c r="I170" s="10">
        <f t="shared" si="34"/>
        <v>9</v>
      </c>
      <c r="J170" s="10">
        <f t="shared" si="35"/>
        <v>70</v>
      </c>
      <c r="K170" s="10">
        <f t="shared" si="36"/>
        <v>12.5</v>
      </c>
      <c r="L170" s="10">
        <f t="shared" si="37"/>
        <v>23.5</v>
      </c>
      <c r="M170" s="10">
        <f t="shared" si="38"/>
        <v>93</v>
      </c>
      <c r="N170" s="10">
        <f t="shared" si="39"/>
        <v>34.285714285714285</v>
      </c>
      <c r="O170" s="10">
        <f t="shared" si="40"/>
        <v>93</v>
      </c>
      <c r="P170" s="35" t="str">
        <f t="shared" si="45"/>
        <v>PM10</v>
      </c>
      <c r="Q170" s="35" t="str">
        <f t="shared" si="41"/>
        <v>二级，良</v>
      </c>
      <c r="R170" s="36">
        <f t="shared" si="42"/>
        <v>17.647058823529413</v>
      </c>
      <c r="S170" s="36">
        <f t="shared" si="49"/>
        <v>11.972501389683147</v>
      </c>
      <c r="T170" s="36">
        <f t="shared" si="50"/>
        <v>5.6745574338462657</v>
      </c>
      <c r="U170" s="37" t="b">
        <f t="shared" si="43"/>
        <v>0</v>
      </c>
      <c r="V170" s="36">
        <f t="shared" si="46"/>
        <v>161.66666666666666</v>
      </c>
      <c r="W170" s="37">
        <f t="shared" si="47"/>
        <v>0</v>
      </c>
      <c r="X170" s="37" t="b">
        <f t="shared" si="44"/>
        <v>0</v>
      </c>
      <c r="Y170" s="36">
        <f t="shared" si="48"/>
        <v>88.916666666666657</v>
      </c>
    </row>
    <row r="171" spans="1:25">
      <c r="A171" s="33" t="s">
        <v>42</v>
      </c>
      <c r="B171" s="33" t="s">
        <v>210</v>
      </c>
      <c r="C171" s="34">
        <v>12</v>
      </c>
      <c r="D171" s="34">
        <v>49</v>
      </c>
      <c r="E171" s="34">
        <v>0.5</v>
      </c>
      <c r="F171" s="34">
        <v>59</v>
      </c>
      <c r="G171" s="34">
        <v>107</v>
      </c>
      <c r="H171" s="34">
        <v>24</v>
      </c>
      <c r="I171" s="10">
        <f t="shared" si="34"/>
        <v>12</v>
      </c>
      <c r="J171" s="10">
        <f t="shared" si="35"/>
        <v>61.25</v>
      </c>
      <c r="K171" s="10">
        <f t="shared" si="36"/>
        <v>12.5</v>
      </c>
      <c r="L171" s="10">
        <f t="shared" si="37"/>
        <v>29.5</v>
      </c>
      <c r="M171" s="10">
        <f t="shared" si="38"/>
        <v>78.5</v>
      </c>
      <c r="N171" s="10">
        <f t="shared" si="39"/>
        <v>34.285714285714285</v>
      </c>
      <c r="O171" s="10">
        <f t="shared" si="40"/>
        <v>78.5</v>
      </c>
      <c r="P171" s="35" t="str">
        <f t="shared" si="45"/>
        <v>PM10</v>
      </c>
      <c r="Q171" s="35" t="str">
        <f t="shared" si="41"/>
        <v>二级，良</v>
      </c>
      <c r="R171" s="36">
        <f t="shared" si="42"/>
        <v>22.429906542056074</v>
      </c>
      <c r="S171" s="36">
        <f t="shared" si="49"/>
        <v>11.52867521056285</v>
      </c>
      <c r="T171" s="36">
        <f t="shared" si="50"/>
        <v>10.901231331493223</v>
      </c>
      <c r="U171" s="37" t="b">
        <f t="shared" si="43"/>
        <v>0</v>
      </c>
      <c r="V171" s="36">
        <f t="shared" si="46"/>
        <v>182.33333333333334</v>
      </c>
      <c r="W171" s="37">
        <f t="shared" si="47"/>
        <v>0</v>
      </c>
      <c r="X171" s="37" t="b">
        <f t="shared" si="44"/>
        <v>0</v>
      </c>
      <c r="Y171" s="36">
        <f t="shared" si="48"/>
        <v>100.28333333333333</v>
      </c>
    </row>
    <row r="172" spans="1:25">
      <c r="A172" s="33" t="s">
        <v>42</v>
      </c>
      <c r="B172" s="33" t="s">
        <v>211</v>
      </c>
      <c r="C172" s="34">
        <v>12</v>
      </c>
      <c r="D172" s="34">
        <v>39</v>
      </c>
      <c r="E172" s="34">
        <v>0.6</v>
      </c>
      <c r="F172" s="34">
        <v>61</v>
      </c>
      <c r="G172" s="34">
        <v>103</v>
      </c>
      <c r="H172" s="34">
        <v>26</v>
      </c>
      <c r="I172" s="10">
        <f t="shared" si="34"/>
        <v>12</v>
      </c>
      <c r="J172" s="10">
        <f t="shared" si="35"/>
        <v>48.75</v>
      </c>
      <c r="K172" s="10">
        <f t="shared" si="36"/>
        <v>15</v>
      </c>
      <c r="L172" s="10">
        <f t="shared" si="37"/>
        <v>30.5</v>
      </c>
      <c r="M172" s="10">
        <f t="shared" si="38"/>
        <v>76.5</v>
      </c>
      <c r="N172" s="10">
        <f t="shared" si="39"/>
        <v>37.142857142857146</v>
      </c>
      <c r="O172" s="10">
        <f t="shared" si="40"/>
        <v>76.5</v>
      </c>
      <c r="P172" s="35" t="str">
        <f t="shared" si="45"/>
        <v>PM10</v>
      </c>
      <c r="Q172" s="35" t="str">
        <f t="shared" si="41"/>
        <v>二级，良</v>
      </c>
      <c r="R172" s="36">
        <f t="shared" si="42"/>
        <v>25.242718446601941</v>
      </c>
      <c r="S172" s="36">
        <f t="shared" si="49"/>
        <v>11.457194819661131</v>
      </c>
      <c r="T172" s="36">
        <f t="shared" si="50"/>
        <v>13.78552362694081</v>
      </c>
      <c r="U172" s="37" t="b">
        <f t="shared" si="43"/>
        <v>0</v>
      </c>
      <c r="V172" s="36">
        <f t="shared" si="46"/>
        <v>193.66666666666666</v>
      </c>
      <c r="W172" s="37">
        <f t="shared" si="47"/>
        <v>0</v>
      </c>
      <c r="X172" s="37" t="b">
        <f t="shared" si="44"/>
        <v>0</v>
      </c>
      <c r="Y172" s="36">
        <f t="shared" si="48"/>
        <v>106.51666666666667</v>
      </c>
    </row>
    <row r="173" spans="1:25">
      <c r="A173" s="33" t="s">
        <v>42</v>
      </c>
      <c r="B173" s="33" t="s">
        <v>212</v>
      </c>
      <c r="C173" s="34">
        <v>9</v>
      </c>
      <c r="D173" s="34">
        <v>40</v>
      </c>
      <c r="E173" s="34">
        <v>0.6</v>
      </c>
      <c r="F173" s="34">
        <v>42</v>
      </c>
      <c r="G173" s="34">
        <v>119</v>
      </c>
      <c r="H173" s="34">
        <v>39</v>
      </c>
      <c r="I173" s="10">
        <f t="shared" si="34"/>
        <v>9</v>
      </c>
      <c r="J173" s="10">
        <f t="shared" si="35"/>
        <v>50</v>
      </c>
      <c r="K173" s="10">
        <f t="shared" si="36"/>
        <v>15</v>
      </c>
      <c r="L173" s="10">
        <f t="shared" si="37"/>
        <v>21</v>
      </c>
      <c r="M173" s="10">
        <f t="shared" si="38"/>
        <v>84.5</v>
      </c>
      <c r="N173" s="10">
        <f t="shared" si="39"/>
        <v>55</v>
      </c>
      <c r="O173" s="10">
        <f t="shared" si="40"/>
        <v>84.5</v>
      </c>
      <c r="P173" s="35" t="str">
        <f t="shared" si="45"/>
        <v>PM10</v>
      </c>
      <c r="Q173" s="35" t="str">
        <f t="shared" si="41"/>
        <v>二级，良</v>
      </c>
      <c r="R173" s="36">
        <f t="shared" si="42"/>
        <v>32.773109243697476</v>
      </c>
      <c r="S173" s="36">
        <f t="shared" si="49"/>
        <v>11.731486397528364</v>
      </c>
      <c r="T173" s="36">
        <f t="shared" si="50"/>
        <v>21.041622846169112</v>
      </c>
      <c r="U173" s="37" t="b">
        <f t="shared" si="43"/>
        <v>0</v>
      </c>
      <c r="V173" s="36">
        <f t="shared" si="46"/>
        <v>200.66666666666666</v>
      </c>
      <c r="W173" s="37">
        <f t="shared" si="47"/>
        <v>0</v>
      </c>
      <c r="X173" s="37" t="b">
        <f t="shared" si="44"/>
        <v>0</v>
      </c>
      <c r="Y173" s="36">
        <f t="shared" si="48"/>
        <v>110.36666666666666</v>
      </c>
    </row>
    <row r="174" spans="1:25">
      <c r="A174" s="33" t="s">
        <v>42</v>
      </c>
      <c r="B174" s="33" t="s">
        <v>213</v>
      </c>
      <c r="C174" s="34">
        <v>8</v>
      </c>
      <c r="D174" s="34">
        <v>29</v>
      </c>
      <c r="E174" s="34">
        <v>0.6</v>
      </c>
      <c r="F174" s="34">
        <v>41</v>
      </c>
      <c r="G174" s="34">
        <v>139</v>
      </c>
      <c r="H174" s="34">
        <v>42</v>
      </c>
      <c r="I174" s="10">
        <f t="shared" si="34"/>
        <v>8</v>
      </c>
      <c r="J174" s="10">
        <f t="shared" si="35"/>
        <v>36.25</v>
      </c>
      <c r="K174" s="10">
        <f t="shared" si="36"/>
        <v>15</v>
      </c>
      <c r="L174" s="10">
        <f t="shared" si="37"/>
        <v>20.5</v>
      </c>
      <c r="M174" s="10">
        <f t="shared" si="38"/>
        <v>94.5</v>
      </c>
      <c r="N174" s="10">
        <f t="shared" si="39"/>
        <v>58.75</v>
      </c>
      <c r="O174" s="10">
        <f t="shared" si="40"/>
        <v>94.5</v>
      </c>
      <c r="P174" s="35" t="str">
        <f t="shared" si="45"/>
        <v>PM10</v>
      </c>
      <c r="Q174" s="35" t="str">
        <f t="shared" si="41"/>
        <v>二级，良</v>
      </c>
      <c r="R174" s="36">
        <f t="shared" si="42"/>
        <v>30.215827338129497</v>
      </c>
      <c r="S174" s="36">
        <f t="shared" si="49"/>
        <v>12.587578834503153</v>
      </c>
      <c r="T174" s="36">
        <f t="shared" si="50"/>
        <v>17.628248503626345</v>
      </c>
      <c r="U174" s="37" t="b">
        <f t="shared" si="43"/>
        <v>0</v>
      </c>
      <c r="V174" s="36">
        <f t="shared" si="46"/>
        <v>213.66666666666666</v>
      </c>
      <c r="W174" s="37">
        <f t="shared" si="47"/>
        <v>0</v>
      </c>
      <c r="X174" s="37" t="b">
        <f t="shared" si="44"/>
        <v>0</v>
      </c>
      <c r="Y174" s="36">
        <f t="shared" si="48"/>
        <v>117.51666666666667</v>
      </c>
    </row>
    <row r="175" spans="1:25">
      <c r="A175" s="33" t="s">
        <v>42</v>
      </c>
      <c r="B175" s="33" t="s">
        <v>214</v>
      </c>
      <c r="C175" s="34">
        <v>9</v>
      </c>
      <c r="D175" s="34">
        <v>18</v>
      </c>
      <c r="E175" s="34">
        <v>0.6</v>
      </c>
      <c r="F175" s="34">
        <v>53</v>
      </c>
      <c r="G175" s="34">
        <v>129</v>
      </c>
      <c r="H175" s="34">
        <v>29</v>
      </c>
      <c r="I175" s="10">
        <f t="shared" si="34"/>
        <v>9</v>
      </c>
      <c r="J175" s="10">
        <f t="shared" si="35"/>
        <v>22.5</v>
      </c>
      <c r="K175" s="10">
        <f t="shared" si="36"/>
        <v>15</v>
      </c>
      <c r="L175" s="10">
        <f t="shared" si="37"/>
        <v>26.5</v>
      </c>
      <c r="M175" s="10">
        <f t="shared" si="38"/>
        <v>89.5</v>
      </c>
      <c r="N175" s="10">
        <f t="shared" si="39"/>
        <v>41.428571428571431</v>
      </c>
      <c r="O175" s="10">
        <f t="shared" si="40"/>
        <v>89.5</v>
      </c>
      <c r="P175" s="35" t="str">
        <f t="shared" si="45"/>
        <v>PM10</v>
      </c>
      <c r="Q175" s="35" t="str">
        <f t="shared" si="41"/>
        <v>二级，良</v>
      </c>
      <c r="R175" s="36">
        <f t="shared" si="42"/>
        <v>22.480620155038761</v>
      </c>
      <c r="S175" s="36">
        <f t="shared" si="49"/>
        <v>13.04928738973689</v>
      </c>
      <c r="T175" s="36">
        <f t="shared" si="50"/>
        <v>9.431332765301871</v>
      </c>
      <c r="U175" s="37" t="b">
        <f t="shared" si="43"/>
        <v>0</v>
      </c>
      <c r="V175" s="36">
        <f t="shared" si="46"/>
        <v>234.33333333333334</v>
      </c>
      <c r="W175" s="37">
        <f t="shared" si="47"/>
        <v>0</v>
      </c>
      <c r="X175" s="37" t="b">
        <f t="shared" si="44"/>
        <v>0</v>
      </c>
      <c r="Y175" s="36">
        <f t="shared" si="48"/>
        <v>128.88333333333333</v>
      </c>
    </row>
    <row r="176" spans="1:25">
      <c r="A176" s="33" t="s">
        <v>42</v>
      </c>
      <c r="B176" s="33" t="s">
        <v>215</v>
      </c>
      <c r="C176" s="34">
        <v>9</v>
      </c>
      <c r="D176" s="34">
        <v>13</v>
      </c>
      <c r="E176" s="34">
        <v>0.5</v>
      </c>
      <c r="F176" s="34">
        <v>61</v>
      </c>
      <c r="G176" s="34">
        <v>96</v>
      </c>
      <c r="H176" s="34">
        <v>24</v>
      </c>
      <c r="I176" s="10">
        <f t="shared" si="34"/>
        <v>9</v>
      </c>
      <c r="J176" s="10">
        <f t="shared" si="35"/>
        <v>16.25</v>
      </c>
      <c r="K176" s="10">
        <f t="shared" si="36"/>
        <v>12.5</v>
      </c>
      <c r="L176" s="10">
        <f t="shared" si="37"/>
        <v>30.5</v>
      </c>
      <c r="M176" s="10">
        <f t="shared" si="38"/>
        <v>73</v>
      </c>
      <c r="N176" s="10">
        <f t="shared" si="39"/>
        <v>34.285714285714285</v>
      </c>
      <c r="O176" s="10">
        <f t="shared" si="40"/>
        <v>73</v>
      </c>
      <c r="P176" s="35" t="str">
        <f t="shared" si="45"/>
        <v>PM10</v>
      </c>
      <c r="Q176" s="35" t="str">
        <f t="shared" si="41"/>
        <v>二级，良</v>
      </c>
      <c r="R176" s="36">
        <f t="shared" si="42"/>
        <v>25</v>
      </c>
      <c r="S176" s="36">
        <f t="shared" si="49"/>
        <v>12.565770045754432</v>
      </c>
      <c r="T176" s="36">
        <f t="shared" si="50"/>
        <v>12.434229954245568</v>
      </c>
      <c r="U176" s="37" t="b">
        <f t="shared" si="43"/>
        <v>0</v>
      </c>
      <c r="V176" s="36">
        <f t="shared" si="46"/>
        <v>244.33333333333334</v>
      </c>
      <c r="W176" s="37">
        <f t="shared" si="47"/>
        <v>0</v>
      </c>
      <c r="X176" s="37" t="b">
        <f t="shared" si="44"/>
        <v>0</v>
      </c>
      <c r="Y176" s="36">
        <f t="shared" si="48"/>
        <v>134.38333333333333</v>
      </c>
    </row>
    <row r="177" spans="1:25">
      <c r="A177" s="33" t="s">
        <v>42</v>
      </c>
      <c r="B177" s="33" t="s">
        <v>216</v>
      </c>
      <c r="C177" s="34">
        <v>9</v>
      </c>
      <c r="D177" s="34">
        <v>12</v>
      </c>
      <c r="E177" s="34">
        <v>0.5</v>
      </c>
      <c r="F177" s="34">
        <v>62</v>
      </c>
      <c r="G177" s="34">
        <v>82</v>
      </c>
      <c r="H177" s="34">
        <v>22</v>
      </c>
      <c r="I177" s="10">
        <f t="shared" si="34"/>
        <v>9</v>
      </c>
      <c r="J177" s="10">
        <f t="shared" si="35"/>
        <v>15</v>
      </c>
      <c r="K177" s="10">
        <f t="shared" si="36"/>
        <v>12.5</v>
      </c>
      <c r="L177" s="10">
        <f t="shared" si="37"/>
        <v>31</v>
      </c>
      <c r="M177" s="10">
        <f t="shared" si="38"/>
        <v>66</v>
      </c>
      <c r="N177" s="10">
        <f t="shared" si="39"/>
        <v>31.428571428571427</v>
      </c>
      <c r="O177" s="10">
        <f t="shared" si="40"/>
        <v>66</v>
      </c>
      <c r="P177" s="35" t="str">
        <f t="shared" si="45"/>
        <v>PM10</v>
      </c>
      <c r="Q177" s="35" t="str">
        <f t="shared" si="41"/>
        <v>二级，良</v>
      </c>
      <c r="R177" s="36">
        <f t="shared" si="42"/>
        <v>26.829268292682929</v>
      </c>
      <c r="S177" s="36">
        <f t="shared" si="49"/>
        <v>13.178515143793646</v>
      </c>
      <c r="T177" s="36">
        <f t="shared" si="50"/>
        <v>13.650753148889283</v>
      </c>
      <c r="U177" s="37" t="b">
        <f t="shared" si="43"/>
        <v>0</v>
      </c>
      <c r="V177" s="36">
        <f t="shared" si="46"/>
        <v>231</v>
      </c>
      <c r="W177" s="37">
        <f t="shared" si="47"/>
        <v>0</v>
      </c>
      <c r="X177" s="37" t="b">
        <f t="shared" si="44"/>
        <v>0</v>
      </c>
      <c r="Y177" s="36">
        <f t="shared" si="48"/>
        <v>127.05</v>
      </c>
    </row>
    <row r="178" spans="1:25">
      <c r="A178" s="33" t="s">
        <v>42</v>
      </c>
      <c r="B178" s="33" t="s">
        <v>217</v>
      </c>
      <c r="C178" s="34">
        <v>8</v>
      </c>
      <c r="D178" s="34">
        <v>12</v>
      </c>
      <c r="E178" s="34">
        <v>0.5</v>
      </c>
      <c r="F178" s="34">
        <v>65</v>
      </c>
      <c r="G178" s="34">
        <v>79</v>
      </c>
      <c r="H178" s="34">
        <v>22</v>
      </c>
      <c r="I178" s="10">
        <f t="shared" si="34"/>
        <v>8</v>
      </c>
      <c r="J178" s="10">
        <f t="shared" si="35"/>
        <v>15</v>
      </c>
      <c r="K178" s="10">
        <f t="shared" si="36"/>
        <v>12.5</v>
      </c>
      <c r="L178" s="10">
        <f t="shared" si="37"/>
        <v>32.5</v>
      </c>
      <c r="M178" s="10">
        <f t="shared" si="38"/>
        <v>64.5</v>
      </c>
      <c r="N178" s="10">
        <f t="shared" si="39"/>
        <v>31.428571428571427</v>
      </c>
      <c r="O178" s="10">
        <f t="shared" si="40"/>
        <v>64.5</v>
      </c>
      <c r="P178" s="35" t="str">
        <f t="shared" si="45"/>
        <v>PM10</v>
      </c>
      <c r="Q178" s="35" t="str">
        <f t="shared" si="41"/>
        <v>二级，良</v>
      </c>
      <c r="R178" s="36">
        <f t="shared" si="42"/>
        <v>27.848101265822784</v>
      </c>
      <c r="S178" s="36">
        <f t="shared" si="49"/>
        <v>13.545128623012552</v>
      </c>
      <c r="T178" s="36">
        <f t="shared" si="50"/>
        <v>14.302972642810232</v>
      </c>
      <c r="U178" s="37" t="b">
        <f t="shared" si="43"/>
        <v>0</v>
      </c>
      <c r="V178" s="36">
        <f t="shared" si="46"/>
        <v>222.66666666666666</v>
      </c>
      <c r="W178" s="37">
        <f t="shared" si="47"/>
        <v>0</v>
      </c>
      <c r="X178" s="37" t="b">
        <f t="shared" si="44"/>
        <v>0</v>
      </c>
      <c r="Y178" s="36">
        <f t="shared" si="48"/>
        <v>122.46666666666667</v>
      </c>
    </row>
    <row r="179" spans="1:25">
      <c r="A179" s="33" t="s">
        <v>42</v>
      </c>
      <c r="B179" s="33" t="s">
        <v>218</v>
      </c>
      <c r="C179" s="34">
        <v>8</v>
      </c>
      <c r="D179" s="34">
        <v>9</v>
      </c>
      <c r="E179" s="34">
        <v>0.5</v>
      </c>
      <c r="F179" s="34">
        <v>71</v>
      </c>
      <c r="G179" s="34">
        <v>84</v>
      </c>
      <c r="H179" s="34">
        <v>21</v>
      </c>
      <c r="I179" s="10">
        <f t="shared" si="34"/>
        <v>8</v>
      </c>
      <c r="J179" s="10">
        <f t="shared" si="35"/>
        <v>11.25</v>
      </c>
      <c r="K179" s="10">
        <f t="shared" si="36"/>
        <v>12.5</v>
      </c>
      <c r="L179" s="10">
        <f t="shared" si="37"/>
        <v>35.5</v>
      </c>
      <c r="M179" s="10">
        <f t="shared" si="38"/>
        <v>67</v>
      </c>
      <c r="N179" s="10">
        <f t="shared" si="39"/>
        <v>30</v>
      </c>
      <c r="O179" s="10">
        <f t="shared" si="40"/>
        <v>67</v>
      </c>
      <c r="P179" s="35" t="str">
        <f t="shared" si="45"/>
        <v>PM10</v>
      </c>
      <c r="Q179" s="35" t="str">
        <f t="shared" si="41"/>
        <v>二级，良</v>
      </c>
      <c r="R179" s="36">
        <f t="shared" si="42"/>
        <v>25</v>
      </c>
      <c r="S179" s="36">
        <f t="shared" si="49"/>
        <v>13.762243857947622</v>
      </c>
      <c r="T179" s="36">
        <f t="shared" si="50"/>
        <v>11.237756142052378</v>
      </c>
      <c r="U179" s="37" t="b">
        <f t="shared" si="43"/>
        <v>0</v>
      </c>
      <c r="V179" s="36">
        <f t="shared" si="46"/>
        <v>214.66666666666666</v>
      </c>
      <c r="W179" s="37">
        <f t="shared" si="47"/>
        <v>0</v>
      </c>
      <c r="X179" s="37" t="b">
        <f t="shared" si="44"/>
        <v>0</v>
      </c>
      <c r="Y179" s="36">
        <f t="shared" si="48"/>
        <v>118.06666666666666</v>
      </c>
    </row>
    <row r="180" spans="1:25">
      <c r="A180" s="33" t="s">
        <v>42</v>
      </c>
      <c r="B180" s="33" t="s">
        <v>219</v>
      </c>
      <c r="C180" s="34">
        <v>8</v>
      </c>
      <c r="D180" s="34">
        <v>9</v>
      </c>
      <c r="E180" s="34">
        <v>0.5</v>
      </c>
      <c r="F180" s="34">
        <v>73</v>
      </c>
      <c r="G180" s="34">
        <v>76</v>
      </c>
      <c r="H180" s="34">
        <v>23</v>
      </c>
      <c r="I180" s="10">
        <f t="shared" si="34"/>
        <v>8</v>
      </c>
      <c r="J180" s="10">
        <f t="shared" si="35"/>
        <v>11.25</v>
      </c>
      <c r="K180" s="10">
        <f t="shared" si="36"/>
        <v>12.5</v>
      </c>
      <c r="L180" s="10">
        <f t="shared" si="37"/>
        <v>36.5</v>
      </c>
      <c r="M180" s="10">
        <f t="shared" si="38"/>
        <v>63</v>
      </c>
      <c r="N180" s="10">
        <f t="shared" si="39"/>
        <v>32.857142857142854</v>
      </c>
      <c r="O180" s="10">
        <f t="shared" si="40"/>
        <v>63</v>
      </c>
      <c r="P180" s="35" t="str">
        <f t="shared" si="45"/>
        <v>PM10</v>
      </c>
      <c r="Q180" s="35" t="str">
        <f t="shared" si="41"/>
        <v>二级，良</v>
      </c>
      <c r="R180" s="36">
        <f t="shared" si="42"/>
        <v>30.263157894736842</v>
      </c>
      <c r="S180" s="36">
        <f t="shared" si="49"/>
        <v>13.114484754306163</v>
      </c>
      <c r="T180" s="36">
        <f t="shared" si="50"/>
        <v>17.148673140430681</v>
      </c>
      <c r="U180" s="37" t="b">
        <f t="shared" si="43"/>
        <v>0</v>
      </c>
      <c r="V180" s="36">
        <f t="shared" si="46"/>
        <v>203</v>
      </c>
      <c r="W180" s="37">
        <f t="shared" si="47"/>
        <v>0</v>
      </c>
      <c r="X180" s="37" t="b">
        <f t="shared" si="44"/>
        <v>0</v>
      </c>
      <c r="Y180" s="36">
        <f t="shared" si="48"/>
        <v>111.65</v>
      </c>
    </row>
    <row r="181" spans="1:25">
      <c r="A181" s="33" t="s">
        <v>42</v>
      </c>
      <c r="B181" s="33" t="s">
        <v>220</v>
      </c>
      <c r="C181" s="34">
        <v>9</v>
      </c>
      <c r="D181" s="34">
        <v>15</v>
      </c>
      <c r="E181" s="34">
        <v>0.5</v>
      </c>
      <c r="F181" s="34">
        <v>67</v>
      </c>
      <c r="G181" s="34">
        <v>85</v>
      </c>
      <c r="H181" s="34">
        <v>26</v>
      </c>
      <c r="I181" s="10">
        <f t="shared" si="34"/>
        <v>9</v>
      </c>
      <c r="J181" s="10">
        <f t="shared" si="35"/>
        <v>18.75</v>
      </c>
      <c r="K181" s="10">
        <f t="shared" si="36"/>
        <v>12.5</v>
      </c>
      <c r="L181" s="10">
        <f t="shared" si="37"/>
        <v>33.5</v>
      </c>
      <c r="M181" s="10">
        <f t="shared" si="38"/>
        <v>67.5</v>
      </c>
      <c r="N181" s="10">
        <f t="shared" si="39"/>
        <v>37.142857142857146</v>
      </c>
      <c r="O181" s="10">
        <f t="shared" si="40"/>
        <v>67.5</v>
      </c>
      <c r="P181" s="35" t="str">
        <f t="shared" si="45"/>
        <v>PM10</v>
      </c>
      <c r="Q181" s="35" t="str">
        <f t="shared" si="41"/>
        <v>二级，良</v>
      </c>
      <c r="R181" s="36">
        <f t="shared" si="42"/>
        <v>30.588235294117649</v>
      </c>
      <c r="S181" s="36">
        <f t="shared" si="49"/>
        <v>13.118428967356778</v>
      </c>
      <c r="T181" s="36">
        <f t="shared" si="50"/>
        <v>17.469806326760871</v>
      </c>
      <c r="U181" s="37" t="b">
        <f t="shared" si="43"/>
        <v>0</v>
      </c>
      <c r="V181" s="36">
        <f t="shared" si="46"/>
        <v>182</v>
      </c>
      <c r="W181" s="37">
        <f t="shared" si="47"/>
        <v>0</v>
      </c>
      <c r="X181" s="37" t="b">
        <f t="shared" si="44"/>
        <v>0</v>
      </c>
      <c r="Y181" s="36">
        <f t="shared" si="48"/>
        <v>100.1</v>
      </c>
    </row>
    <row r="182" spans="1:25">
      <c r="A182" s="33" t="s">
        <v>42</v>
      </c>
      <c r="B182" s="33" t="s">
        <v>221</v>
      </c>
      <c r="C182" s="34">
        <v>19</v>
      </c>
      <c r="D182" s="34">
        <v>22</v>
      </c>
      <c r="E182" s="34">
        <v>0.6</v>
      </c>
      <c r="F182" s="34">
        <v>54</v>
      </c>
      <c r="G182" s="34">
        <v>108</v>
      </c>
      <c r="H182" s="34">
        <v>28</v>
      </c>
      <c r="I182" s="10">
        <f t="shared" si="34"/>
        <v>19</v>
      </c>
      <c r="J182" s="10">
        <f t="shared" si="35"/>
        <v>27.5</v>
      </c>
      <c r="K182" s="10">
        <f t="shared" si="36"/>
        <v>15</v>
      </c>
      <c r="L182" s="10">
        <f t="shared" si="37"/>
        <v>27</v>
      </c>
      <c r="M182" s="10">
        <f t="shared" si="38"/>
        <v>79</v>
      </c>
      <c r="N182" s="10">
        <f t="shared" si="39"/>
        <v>40</v>
      </c>
      <c r="O182" s="10">
        <f t="shared" si="40"/>
        <v>79</v>
      </c>
      <c r="P182" s="35" t="str">
        <f t="shared" si="45"/>
        <v>PM10</v>
      </c>
      <c r="Q182" s="35" t="str">
        <f t="shared" si="41"/>
        <v>二级，良</v>
      </c>
      <c r="R182" s="36">
        <f t="shared" si="42"/>
        <v>25.925925925925924</v>
      </c>
      <c r="S182" s="36">
        <f t="shared" si="49"/>
        <v>13.794063562280018</v>
      </c>
      <c r="T182" s="36">
        <f t="shared" si="50"/>
        <v>12.131862363645906</v>
      </c>
      <c r="U182" s="37" t="b">
        <f t="shared" si="43"/>
        <v>0</v>
      </c>
      <c r="V182" s="36">
        <f t="shared" si="46"/>
        <v>167.33333333333334</v>
      </c>
      <c r="W182" s="37">
        <f t="shared" si="47"/>
        <v>0</v>
      </c>
      <c r="X182" s="37" t="b">
        <f t="shared" si="44"/>
        <v>0</v>
      </c>
      <c r="Y182" s="36">
        <f t="shared" si="48"/>
        <v>92.033333333333331</v>
      </c>
    </row>
    <row r="183" spans="1:25">
      <c r="A183" s="33" t="s">
        <v>42</v>
      </c>
      <c r="B183" s="33" t="s">
        <v>222</v>
      </c>
      <c r="C183" s="34">
        <v>19</v>
      </c>
      <c r="D183" s="34">
        <v>15</v>
      </c>
      <c r="E183" s="34">
        <v>0.6</v>
      </c>
      <c r="F183" s="34">
        <v>80</v>
      </c>
      <c r="G183" s="34">
        <v>98</v>
      </c>
      <c r="H183" s="34">
        <v>26</v>
      </c>
      <c r="I183" s="10">
        <f t="shared" si="34"/>
        <v>19</v>
      </c>
      <c r="J183" s="10">
        <f t="shared" si="35"/>
        <v>18.75</v>
      </c>
      <c r="K183" s="10">
        <f t="shared" si="36"/>
        <v>15</v>
      </c>
      <c r="L183" s="10">
        <f t="shared" si="37"/>
        <v>40</v>
      </c>
      <c r="M183" s="10">
        <f t="shared" si="38"/>
        <v>74</v>
      </c>
      <c r="N183" s="10">
        <f t="shared" si="39"/>
        <v>37.142857142857146</v>
      </c>
      <c r="O183" s="10">
        <f t="shared" si="40"/>
        <v>74</v>
      </c>
      <c r="P183" s="35" t="str">
        <f t="shared" si="45"/>
        <v>PM10</v>
      </c>
      <c r="Q183" s="35" t="str">
        <f t="shared" si="41"/>
        <v>二级，良</v>
      </c>
      <c r="R183" s="36">
        <f t="shared" si="42"/>
        <v>26.530612244897959</v>
      </c>
      <c r="S183" s="36">
        <f t="shared" si="49"/>
        <v>13.871224056107179</v>
      </c>
      <c r="T183" s="36">
        <f t="shared" si="50"/>
        <v>12.65938818879078</v>
      </c>
      <c r="U183" s="37" t="b">
        <f t="shared" si="43"/>
        <v>0</v>
      </c>
      <c r="V183" s="36">
        <f t="shared" si="46"/>
        <v>171.33333333333334</v>
      </c>
      <c r="W183" s="37">
        <f t="shared" si="47"/>
        <v>0</v>
      </c>
      <c r="X183" s="37" t="b">
        <f t="shared" si="44"/>
        <v>0</v>
      </c>
      <c r="Y183" s="36">
        <f t="shared" si="48"/>
        <v>94.233333333333334</v>
      </c>
    </row>
    <row r="184" spans="1:25">
      <c r="A184" s="33" t="s">
        <v>42</v>
      </c>
      <c r="B184" s="33" t="s">
        <v>223</v>
      </c>
      <c r="C184" s="34">
        <v>14</v>
      </c>
      <c r="D184" s="34">
        <v>10</v>
      </c>
      <c r="E184" s="34">
        <v>0.5</v>
      </c>
      <c r="F184" s="34">
        <v>93</v>
      </c>
      <c r="G184" s="34">
        <v>110</v>
      </c>
      <c r="H184" s="34">
        <v>28</v>
      </c>
      <c r="I184" s="10">
        <f t="shared" si="34"/>
        <v>14</v>
      </c>
      <c r="J184" s="10">
        <f t="shared" si="35"/>
        <v>12.5</v>
      </c>
      <c r="K184" s="10">
        <f t="shared" si="36"/>
        <v>12.5</v>
      </c>
      <c r="L184" s="10">
        <f t="shared" si="37"/>
        <v>46.5</v>
      </c>
      <c r="M184" s="10">
        <f t="shared" si="38"/>
        <v>80</v>
      </c>
      <c r="N184" s="10">
        <f t="shared" si="39"/>
        <v>40</v>
      </c>
      <c r="O184" s="10">
        <f t="shared" si="40"/>
        <v>80</v>
      </c>
      <c r="P184" s="35" t="str">
        <f t="shared" si="45"/>
        <v>PM10</v>
      </c>
      <c r="Q184" s="35" t="str">
        <f t="shared" si="41"/>
        <v>二级，良</v>
      </c>
      <c r="R184" s="36">
        <f t="shared" si="42"/>
        <v>25.454545454545453</v>
      </c>
      <c r="S184" s="36">
        <f t="shared" si="49"/>
        <v>13.846336052125096</v>
      </c>
      <c r="T184" s="36">
        <f t="shared" si="50"/>
        <v>11.608209402420357</v>
      </c>
      <c r="U184" s="37" t="b">
        <f t="shared" si="43"/>
        <v>0</v>
      </c>
      <c r="V184" s="36">
        <f t="shared" si="46"/>
        <v>176.66666666666666</v>
      </c>
      <c r="W184" s="37">
        <f t="shared" si="47"/>
        <v>0</v>
      </c>
      <c r="X184" s="37" t="b">
        <f t="shared" si="44"/>
        <v>0</v>
      </c>
      <c r="Y184" s="36">
        <f t="shared" si="48"/>
        <v>97.166666666666657</v>
      </c>
    </row>
    <row r="185" spans="1:25">
      <c r="A185" s="33" t="s">
        <v>42</v>
      </c>
      <c r="B185" s="33" t="s">
        <v>224</v>
      </c>
      <c r="C185" s="34">
        <v>13</v>
      </c>
      <c r="D185" s="34">
        <v>10</v>
      </c>
      <c r="E185" s="34">
        <v>0.6</v>
      </c>
      <c r="F185" s="34">
        <v>101</v>
      </c>
      <c r="G185" s="34">
        <v>136</v>
      </c>
      <c r="H185" s="34">
        <v>30</v>
      </c>
      <c r="I185" s="10">
        <f t="shared" si="34"/>
        <v>13</v>
      </c>
      <c r="J185" s="10">
        <f t="shared" si="35"/>
        <v>12.5</v>
      </c>
      <c r="K185" s="10">
        <f t="shared" si="36"/>
        <v>15</v>
      </c>
      <c r="L185" s="10">
        <f t="shared" si="37"/>
        <v>50.833333333333336</v>
      </c>
      <c r="M185" s="10">
        <f t="shared" si="38"/>
        <v>93</v>
      </c>
      <c r="N185" s="10">
        <f t="shared" si="39"/>
        <v>42.857142857142854</v>
      </c>
      <c r="O185" s="10">
        <f t="shared" si="40"/>
        <v>93</v>
      </c>
      <c r="P185" s="35" t="str">
        <f t="shared" si="45"/>
        <v>PM10</v>
      </c>
      <c r="Q185" s="35" t="str">
        <f t="shared" si="41"/>
        <v>二级，良</v>
      </c>
      <c r="R185" s="36">
        <f t="shared" si="42"/>
        <v>22.058823529411764</v>
      </c>
      <c r="S185" s="36">
        <f t="shared" si="49"/>
        <v>13.646873067851985</v>
      </c>
      <c r="T185" s="36">
        <f t="shared" si="50"/>
        <v>8.4119504615597798</v>
      </c>
      <c r="U185" s="37" t="b">
        <f t="shared" si="43"/>
        <v>0</v>
      </c>
      <c r="V185" s="36">
        <f t="shared" si="46"/>
        <v>187</v>
      </c>
      <c r="W185" s="37">
        <f t="shared" si="47"/>
        <v>0</v>
      </c>
      <c r="X185" s="37" t="b">
        <f t="shared" si="44"/>
        <v>0</v>
      </c>
      <c r="Y185" s="36">
        <f t="shared" si="48"/>
        <v>102.85</v>
      </c>
    </row>
    <row r="186" spans="1:25">
      <c r="A186" s="33" t="s">
        <v>42</v>
      </c>
      <c r="B186" s="33" t="s">
        <v>225</v>
      </c>
      <c r="C186" s="34">
        <v>14</v>
      </c>
      <c r="D186" s="34">
        <v>7</v>
      </c>
      <c r="E186" s="34">
        <v>0.6</v>
      </c>
      <c r="F186" s="34">
        <v>109</v>
      </c>
      <c r="G186" s="34">
        <v>128</v>
      </c>
      <c r="H186" s="34">
        <v>31</v>
      </c>
      <c r="I186" s="10">
        <f t="shared" si="34"/>
        <v>14</v>
      </c>
      <c r="J186" s="10">
        <f t="shared" si="35"/>
        <v>8.75</v>
      </c>
      <c r="K186" s="10">
        <f t="shared" si="36"/>
        <v>15</v>
      </c>
      <c r="L186" s="10">
        <f t="shared" si="37"/>
        <v>57.5</v>
      </c>
      <c r="M186" s="10">
        <f t="shared" si="38"/>
        <v>89</v>
      </c>
      <c r="N186" s="10">
        <f t="shared" si="39"/>
        <v>44.285714285714285</v>
      </c>
      <c r="O186" s="10">
        <f t="shared" si="40"/>
        <v>89</v>
      </c>
      <c r="P186" s="35" t="str">
        <f t="shared" si="45"/>
        <v>PM10</v>
      </c>
      <c r="Q186" s="35" t="str">
        <f t="shared" si="41"/>
        <v>二级，良</v>
      </c>
      <c r="R186" s="36">
        <f t="shared" si="42"/>
        <v>24.21875</v>
      </c>
      <c r="S186" s="36">
        <f t="shared" si="49"/>
        <v>13.401775028636299</v>
      </c>
      <c r="T186" s="36">
        <f t="shared" si="50"/>
        <v>10.816974971363701</v>
      </c>
      <c r="U186" s="37" t="b">
        <f t="shared" si="43"/>
        <v>0</v>
      </c>
      <c r="V186" s="36">
        <f t="shared" si="46"/>
        <v>204.33333333333334</v>
      </c>
      <c r="W186" s="37">
        <f t="shared" si="47"/>
        <v>0</v>
      </c>
      <c r="X186" s="37" t="b">
        <f t="shared" si="44"/>
        <v>0</v>
      </c>
      <c r="Y186" s="36">
        <f t="shared" si="48"/>
        <v>112.38333333333334</v>
      </c>
    </row>
    <row r="187" spans="1:25">
      <c r="A187" s="33" t="s">
        <v>42</v>
      </c>
      <c r="B187" s="33" t="s">
        <v>226</v>
      </c>
      <c r="C187" s="34">
        <v>7</v>
      </c>
      <c r="D187" s="34">
        <v>4</v>
      </c>
      <c r="E187" s="34">
        <v>0.4</v>
      </c>
      <c r="F187" s="34">
        <v>106</v>
      </c>
      <c r="G187" s="34">
        <v>104</v>
      </c>
      <c r="H187" s="34">
        <v>25</v>
      </c>
      <c r="I187" s="10">
        <f t="shared" si="34"/>
        <v>7</v>
      </c>
      <c r="J187" s="10">
        <f t="shared" si="35"/>
        <v>5</v>
      </c>
      <c r="K187" s="10">
        <f t="shared" si="36"/>
        <v>10</v>
      </c>
      <c r="L187" s="10">
        <f t="shared" si="37"/>
        <v>55</v>
      </c>
      <c r="M187" s="10">
        <f t="shared" si="38"/>
        <v>77</v>
      </c>
      <c r="N187" s="10">
        <f t="shared" si="39"/>
        <v>35.714285714285715</v>
      </c>
      <c r="O187" s="10">
        <f t="shared" si="40"/>
        <v>77</v>
      </c>
      <c r="P187" s="35" t="str">
        <f t="shared" si="45"/>
        <v>PM10</v>
      </c>
      <c r="Q187" s="35" t="str">
        <f t="shared" si="41"/>
        <v>二级，良</v>
      </c>
      <c r="R187" s="36">
        <f t="shared" si="42"/>
        <v>24.03846153846154</v>
      </c>
      <c r="S187" s="36">
        <f t="shared" si="49"/>
        <v>12.898074370741561</v>
      </c>
      <c r="T187" s="36">
        <f t="shared" si="50"/>
        <v>11.140387167719979</v>
      </c>
      <c r="U187" s="37" t="b">
        <f t="shared" si="43"/>
        <v>0</v>
      </c>
      <c r="V187" s="36">
        <f t="shared" si="46"/>
        <v>221.66666666666666</v>
      </c>
      <c r="W187" s="37">
        <f t="shared" si="47"/>
        <v>0</v>
      </c>
      <c r="X187" s="37" t="b">
        <f t="shared" si="44"/>
        <v>0</v>
      </c>
      <c r="Y187" s="36">
        <f t="shared" si="48"/>
        <v>121.91666666666666</v>
      </c>
    </row>
    <row r="188" spans="1:25">
      <c r="A188" s="33" t="s">
        <v>42</v>
      </c>
      <c r="B188" s="33" t="s">
        <v>227</v>
      </c>
      <c r="C188" s="34">
        <v>8</v>
      </c>
      <c r="D188" s="34">
        <v>4</v>
      </c>
      <c r="E188" s="34">
        <v>0.4</v>
      </c>
      <c r="F188" s="34">
        <v>105</v>
      </c>
      <c r="G188" s="34">
        <v>94</v>
      </c>
      <c r="H188" s="34">
        <v>26</v>
      </c>
      <c r="I188" s="10">
        <f t="shared" si="34"/>
        <v>8</v>
      </c>
      <c r="J188" s="10">
        <f t="shared" si="35"/>
        <v>5</v>
      </c>
      <c r="K188" s="10">
        <f t="shared" si="36"/>
        <v>10</v>
      </c>
      <c r="L188" s="10">
        <f t="shared" si="37"/>
        <v>54.166666666666664</v>
      </c>
      <c r="M188" s="10">
        <f t="shared" si="38"/>
        <v>72</v>
      </c>
      <c r="N188" s="10">
        <f t="shared" si="39"/>
        <v>37.142857142857146</v>
      </c>
      <c r="O188" s="10">
        <f t="shared" si="40"/>
        <v>72</v>
      </c>
      <c r="P188" s="35" t="str">
        <f t="shared" si="45"/>
        <v>PM10</v>
      </c>
      <c r="Q188" s="35" t="str">
        <f t="shared" si="41"/>
        <v>二级，良</v>
      </c>
      <c r="R188" s="36">
        <f t="shared" si="42"/>
        <v>27.659574468085108</v>
      </c>
      <c r="S188" s="36">
        <f t="shared" si="49"/>
        <v>12.352259891103555</v>
      </c>
      <c r="T188" s="36">
        <f t="shared" si="50"/>
        <v>15.307314576981552</v>
      </c>
      <c r="U188" s="37" t="b">
        <f t="shared" si="43"/>
        <v>0</v>
      </c>
      <c r="V188" s="36">
        <f t="shared" si="46"/>
        <v>228</v>
      </c>
      <c r="W188" s="37">
        <f t="shared" si="47"/>
        <v>0</v>
      </c>
      <c r="X188" s="37" t="b">
        <f t="shared" si="44"/>
        <v>0</v>
      </c>
      <c r="Y188" s="36">
        <f t="shared" si="48"/>
        <v>125.4</v>
      </c>
    </row>
    <row r="189" spans="1:25">
      <c r="A189" s="33" t="s">
        <v>42</v>
      </c>
      <c r="B189" s="33" t="s">
        <v>228</v>
      </c>
      <c r="C189" s="34">
        <v>8</v>
      </c>
      <c r="D189" s="34">
        <v>5</v>
      </c>
      <c r="E189" s="34">
        <v>0.5</v>
      </c>
      <c r="F189" s="34">
        <v>108</v>
      </c>
      <c r="G189" s="34">
        <v>100</v>
      </c>
      <c r="H189" s="34">
        <v>27</v>
      </c>
      <c r="I189" s="10">
        <f t="shared" si="34"/>
        <v>8</v>
      </c>
      <c r="J189" s="10">
        <f t="shared" si="35"/>
        <v>6.25</v>
      </c>
      <c r="K189" s="10">
        <f t="shared" si="36"/>
        <v>12.5</v>
      </c>
      <c r="L189" s="10">
        <f t="shared" si="37"/>
        <v>56.666666666666664</v>
      </c>
      <c r="M189" s="10">
        <f t="shared" si="38"/>
        <v>75</v>
      </c>
      <c r="N189" s="10">
        <f t="shared" si="39"/>
        <v>38.571428571428569</v>
      </c>
      <c r="O189" s="10">
        <f t="shared" si="40"/>
        <v>75</v>
      </c>
      <c r="P189" s="35" t="str">
        <f t="shared" si="45"/>
        <v>PM10</v>
      </c>
      <c r="Q189" s="35" t="str">
        <f t="shared" si="41"/>
        <v>二级，良</v>
      </c>
      <c r="R189" s="36">
        <f t="shared" si="42"/>
        <v>27</v>
      </c>
      <c r="S189" s="36">
        <f t="shared" si="49"/>
        <v>12.496730602950151</v>
      </c>
      <c r="T189" s="36">
        <f t="shared" si="50"/>
        <v>14.503269397049849</v>
      </c>
      <c r="U189" s="37" t="b">
        <f t="shared" si="43"/>
        <v>0</v>
      </c>
      <c r="V189" s="36">
        <f t="shared" si="46"/>
        <v>223.33333333333334</v>
      </c>
      <c r="W189" s="37">
        <f t="shared" si="47"/>
        <v>0</v>
      </c>
      <c r="X189" s="37" t="b">
        <f t="shared" si="44"/>
        <v>0</v>
      </c>
      <c r="Y189" s="36">
        <f t="shared" si="48"/>
        <v>122.83333333333334</v>
      </c>
    </row>
    <row r="190" spans="1:25">
      <c r="A190" s="33" t="s">
        <v>42</v>
      </c>
      <c r="B190" s="33" t="s">
        <v>229</v>
      </c>
      <c r="C190" s="34">
        <v>8</v>
      </c>
      <c r="D190" s="34">
        <v>5</v>
      </c>
      <c r="E190" s="34">
        <v>0.5</v>
      </c>
      <c r="F190" s="34">
        <v>108</v>
      </c>
      <c r="G190" s="34">
        <v>98</v>
      </c>
      <c r="H190" s="34">
        <v>28</v>
      </c>
      <c r="I190" s="10">
        <f t="shared" si="34"/>
        <v>8</v>
      </c>
      <c r="J190" s="10">
        <f t="shared" si="35"/>
        <v>6.25</v>
      </c>
      <c r="K190" s="10">
        <f t="shared" si="36"/>
        <v>12.5</v>
      </c>
      <c r="L190" s="10">
        <f t="shared" si="37"/>
        <v>56.666666666666664</v>
      </c>
      <c r="M190" s="10">
        <f t="shared" si="38"/>
        <v>74</v>
      </c>
      <c r="N190" s="10">
        <f t="shared" si="39"/>
        <v>40</v>
      </c>
      <c r="O190" s="10">
        <f t="shared" si="40"/>
        <v>74</v>
      </c>
      <c r="P190" s="35" t="str">
        <f t="shared" si="45"/>
        <v>PM10</v>
      </c>
      <c r="Q190" s="35" t="str">
        <f t="shared" si="41"/>
        <v>二级，良</v>
      </c>
      <c r="R190" s="36">
        <f t="shared" si="42"/>
        <v>28.571428571428569</v>
      </c>
      <c r="S190" s="36">
        <f t="shared" si="49"/>
        <v>12.535846249208655</v>
      </c>
      <c r="T190" s="36">
        <f t="shared" si="50"/>
        <v>16.035582322219916</v>
      </c>
      <c r="U190" s="37" t="b">
        <f t="shared" si="43"/>
        <v>0</v>
      </c>
      <c r="V190" s="36">
        <f t="shared" si="46"/>
        <v>224</v>
      </c>
      <c r="W190" s="37">
        <f t="shared" si="47"/>
        <v>0</v>
      </c>
      <c r="X190" s="37" t="b">
        <f t="shared" si="44"/>
        <v>0</v>
      </c>
      <c r="Y190" s="36">
        <f t="shared" si="48"/>
        <v>123.2</v>
      </c>
    </row>
    <row r="191" spans="1:25">
      <c r="A191" s="33" t="s">
        <v>42</v>
      </c>
      <c r="B191" s="33" t="s">
        <v>230</v>
      </c>
      <c r="C191" s="34">
        <v>8</v>
      </c>
      <c r="D191" s="34">
        <v>5</v>
      </c>
      <c r="E191" s="34">
        <v>0.5</v>
      </c>
      <c r="F191" s="34">
        <v>106</v>
      </c>
      <c r="G191" s="34">
        <v>110</v>
      </c>
      <c r="H191" s="34">
        <v>29</v>
      </c>
      <c r="I191" s="10">
        <f t="shared" si="34"/>
        <v>8</v>
      </c>
      <c r="J191" s="10">
        <f t="shared" si="35"/>
        <v>6.25</v>
      </c>
      <c r="K191" s="10">
        <f t="shared" si="36"/>
        <v>12.5</v>
      </c>
      <c r="L191" s="10">
        <f t="shared" si="37"/>
        <v>55</v>
      </c>
      <c r="M191" s="10">
        <f t="shared" si="38"/>
        <v>80</v>
      </c>
      <c r="N191" s="10">
        <f t="shared" si="39"/>
        <v>41.428571428571431</v>
      </c>
      <c r="O191" s="10">
        <f t="shared" si="40"/>
        <v>80</v>
      </c>
      <c r="P191" s="35" t="str">
        <f t="shared" si="45"/>
        <v>PM10</v>
      </c>
      <c r="Q191" s="35" t="str">
        <f t="shared" si="41"/>
        <v>二级，良</v>
      </c>
      <c r="R191" s="36">
        <f t="shared" si="42"/>
        <v>26.36363636363636</v>
      </c>
      <c r="S191" s="36">
        <f t="shared" si="49"/>
        <v>12.795586508948915</v>
      </c>
      <c r="T191" s="36">
        <f t="shared" si="50"/>
        <v>13.568049854687445</v>
      </c>
      <c r="U191" s="37" t="b">
        <f t="shared" si="43"/>
        <v>0</v>
      </c>
      <c r="V191" s="36">
        <f t="shared" si="46"/>
        <v>220</v>
      </c>
      <c r="W191" s="37">
        <f t="shared" si="47"/>
        <v>0</v>
      </c>
      <c r="X191" s="37" t="b">
        <f t="shared" si="44"/>
        <v>0</v>
      </c>
      <c r="Y191" s="36">
        <f t="shared" si="48"/>
        <v>121</v>
      </c>
    </row>
    <row r="192" spans="1:25">
      <c r="A192" s="33" t="s">
        <v>42</v>
      </c>
      <c r="B192" s="33" t="s">
        <v>231</v>
      </c>
      <c r="C192" s="34">
        <v>8</v>
      </c>
      <c r="D192" s="34">
        <v>14</v>
      </c>
      <c r="E192" s="34">
        <v>0.5</v>
      </c>
      <c r="F192" s="34">
        <v>89</v>
      </c>
      <c r="G192" s="34">
        <v>116</v>
      </c>
      <c r="H192" s="34">
        <v>34</v>
      </c>
      <c r="I192" s="10">
        <f t="shared" si="34"/>
        <v>8</v>
      </c>
      <c r="J192" s="10">
        <f t="shared" si="35"/>
        <v>17.5</v>
      </c>
      <c r="K192" s="10">
        <f t="shared" si="36"/>
        <v>12.5</v>
      </c>
      <c r="L192" s="10">
        <f t="shared" si="37"/>
        <v>44.5</v>
      </c>
      <c r="M192" s="10">
        <f t="shared" si="38"/>
        <v>83</v>
      </c>
      <c r="N192" s="10">
        <f t="shared" si="39"/>
        <v>48.571428571428569</v>
      </c>
      <c r="O192" s="10">
        <f t="shared" si="40"/>
        <v>83</v>
      </c>
      <c r="P192" s="35" t="str">
        <f t="shared" si="45"/>
        <v>PM10</v>
      </c>
      <c r="Q192" s="35" t="str">
        <f t="shared" si="41"/>
        <v>二级，良</v>
      </c>
      <c r="R192" s="36">
        <f t="shared" si="42"/>
        <v>29.310344827586203</v>
      </c>
      <c r="S192" s="36">
        <f t="shared" si="49"/>
        <v>13.154320911800966</v>
      </c>
      <c r="T192" s="36">
        <f t="shared" si="50"/>
        <v>16.156023915785237</v>
      </c>
      <c r="U192" s="37" t="b">
        <f t="shared" si="43"/>
        <v>0</v>
      </c>
      <c r="V192" s="36">
        <f t="shared" si="46"/>
        <v>211.33333333333334</v>
      </c>
      <c r="W192" s="37">
        <f t="shared" si="47"/>
        <v>0</v>
      </c>
      <c r="X192" s="37" t="b">
        <f t="shared" si="44"/>
        <v>0</v>
      </c>
      <c r="Y192" s="36">
        <f t="shared" si="48"/>
        <v>116.23333333333333</v>
      </c>
    </row>
    <row r="193" spans="1:25">
      <c r="A193" s="33" t="s">
        <v>42</v>
      </c>
      <c r="B193" s="33" t="s">
        <v>232</v>
      </c>
      <c r="C193" s="34">
        <v>8</v>
      </c>
      <c r="D193" s="34">
        <v>23</v>
      </c>
      <c r="E193" s="34">
        <v>0.5</v>
      </c>
      <c r="F193" s="34">
        <v>72</v>
      </c>
      <c r="G193" s="34">
        <v>132</v>
      </c>
      <c r="H193" s="34">
        <v>41</v>
      </c>
      <c r="I193" s="10">
        <f t="shared" si="34"/>
        <v>8</v>
      </c>
      <c r="J193" s="10">
        <f t="shared" si="35"/>
        <v>28.75</v>
      </c>
      <c r="K193" s="10">
        <f t="shared" si="36"/>
        <v>12.5</v>
      </c>
      <c r="L193" s="10">
        <f t="shared" si="37"/>
        <v>36</v>
      </c>
      <c r="M193" s="10">
        <f t="shared" si="38"/>
        <v>91</v>
      </c>
      <c r="N193" s="10">
        <f t="shared" si="39"/>
        <v>57.5</v>
      </c>
      <c r="O193" s="10">
        <f t="shared" si="40"/>
        <v>91</v>
      </c>
      <c r="P193" s="35" t="str">
        <f t="shared" si="45"/>
        <v>PM10</v>
      </c>
      <c r="Q193" s="35" t="str">
        <f t="shared" si="41"/>
        <v>二级，良</v>
      </c>
      <c r="R193" s="36">
        <f t="shared" si="42"/>
        <v>31.060606060606062</v>
      </c>
      <c r="S193" s="36">
        <f t="shared" si="49"/>
        <v>13.578620480766482</v>
      </c>
      <c r="T193" s="36">
        <f t="shared" si="50"/>
        <v>17.481985579839581</v>
      </c>
      <c r="U193" s="37" t="b">
        <f t="shared" si="43"/>
        <v>0</v>
      </c>
      <c r="V193" s="36">
        <f t="shared" si="46"/>
        <v>207.33333333333334</v>
      </c>
      <c r="W193" s="37">
        <f t="shared" si="47"/>
        <v>0</v>
      </c>
      <c r="X193" s="37" t="b">
        <f t="shared" si="44"/>
        <v>0</v>
      </c>
      <c r="Y193" s="36">
        <f t="shared" si="48"/>
        <v>114.03333333333333</v>
      </c>
    </row>
    <row r="194" spans="1:25">
      <c r="A194" s="33" t="s">
        <v>42</v>
      </c>
      <c r="B194" s="33" t="s">
        <v>233</v>
      </c>
      <c r="C194" s="34">
        <v>10</v>
      </c>
      <c r="D194" s="34">
        <v>23</v>
      </c>
      <c r="E194" s="34">
        <v>0.6</v>
      </c>
      <c r="F194" s="34">
        <v>60</v>
      </c>
      <c r="G194" s="34">
        <v>149</v>
      </c>
      <c r="H194" s="34">
        <v>54</v>
      </c>
      <c r="I194" s="10">
        <f t="shared" si="34"/>
        <v>10</v>
      </c>
      <c r="J194" s="10">
        <f t="shared" si="35"/>
        <v>28.75</v>
      </c>
      <c r="K194" s="10">
        <f t="shared" si="36"/>
        <v>15</v>
      </c>
      <c r="L194" s="10">
        <f t="shared" si="37"/>
        <v>30</v>
      </c>
      <c r="M194" s="10">
        <f t="shared" si="38"/>
        <v>99.5</v>
      </c>
      <c r="N194" s="10">
        <f t="shared" si="39"/>
        <v>73.75</v>
      </c>
      <c r="O194" s="10">
        <f t="shared" si="40"/>
        <v>99.5</v>
      </c>
      <c r="P194" s="35" t="str">
        <f t="shared" si="45"/>
        <v>PM10</v>
      </c>
      <c r="Q194" s="35" t="str">
        <f t="shared" si="41"/>
        <v>二级，良</v>
      </c>
      <c r="R194" s="36">
        <f t="shared" si="42"/>
        <v>36.241610738255034</v>
      </c>
      <c r="S194" s="36">
        <f t="shared" si="49"/>
        <v>14.163799190945191</v>
      </c>
      <c r="T194" s="36">
        <f t="shared" si="50"/>
        <v>22.077811547309842</v>
      </c>
      <c r="U194" s="37" t="b">
        <f t="shared" si="43"/>
        <v>0</v>
      </c>
      <c r="V194" s="36">
        <f t="shared" si="46"/>
        <v>216.66666666666666</v>
      </c>
      <c r="W194" s="37">
        <f t="shared" si="47"/>
        <v>0</v>
      </c>
      <c r="X194" s="37" t="b">
        <f t="shared" si="44"/>
        <v>0</v>
      </c>
      <c r="Y194" s="36">
        <f t="shared" si="48"/>
        <v>119.16666666666666</v>
      </c>
    </row>
    <row r="195" spans="1:25">
      <c r="A195" s="44" t="s">
        <v>42</v>
      </c>
      <c r="B195" s="44" t="s">
        <v>234</v>
      </c>
      <c r="C195" s="45">
        <v>11</v>
      </c>
      <c r="D195" s="45">
        <v>12</v>
      </c>
      <c r="E195" s="45">
        <v>0.6</v>
      </c>
      <c r="F195" s="45">
        <v>66</v>
      </c>
      <c r="G195" s="45">
        <v>164</v>
      </c>
      <c r="H195" s="45">
        <v>45</v>
      </c>
      <c r="I195" s="46">
        <f t="shared" si="34"/>
        <v>11</v>
      </c>
      <c r="J195" s="46">
        <f t="shared" si="35"/>
        <v>15</v>
      </c>
      <c r="K195" s="46">
        <f t="shared" si="36"/>
        <v>15</v>
      </c>
      <c r="L195" s="46">
        <f t="shared" si="37"/>
        <v>33</v>
      </c>
      <c r="M195" s="46">
        <f t="shared" si="38"/>
        <v>107</v>
      </c>
      <c r="N195" s="46">
        <f t="shared" si="39"/>
        <v>62.5</v>
      </c>
      <c r="O195" s="46">
        <f t="shared" si="40"/>
        <v>107</v>
      </c>
      <c r="P195" s="47" t="str">
        <f t="shared" si="45"/>
        <v>PM10</v>
      </c>
      <c r="Q195" s="47" t="str">
        <f t="shared" si="41"/>
        <v>三级，轻度污染</v>
      </c>
      <c r="R195" s="48">
        <f t="shared" si="42"/>
        <v>27.439024390243905</v>
      </c>
      <c r="S195" s="48">
        <f t="shared" si="49"/>
        <v>14.878968880126019</v>
      </c>
      <c r="T195" s="48">
        <f t="shared" si="50"/>
        <v>12.560055510117886</v>
      </c>
      <c r="U195" s="49" t="str">
        <f t="shared" si="43"/>
        <v>PM10</v>
      </c>
      <c r="V195" s="48">
        <f t="shared" si="46"/>
        <v>235</v>
      </c>
      <c r="W195" s="49">
        <f t="shared" si="47"/>
        <v>0</v>
      </c>
      <c r="X195" s="49" t="str">
        <f t="shared" si="44"/>
        <v>PM10</v>
      </c>
      <c r="Y195" s="48">
        <f t="shared" si="48"/>
        <v>129.25</v>
      </c>
    </row>
    <row r="196" spans="1:25">
      <c r="A196" s="44" t="s">
        <v>42</v>
      </c>
      <c r="B196" s="44" t="s">
        <v>235</v>
      </c>
      <c r="C196" s="45">
        <v>9</v>
      </c>
      <c r="D196" s="45">
        <v>7</v>
      </c>
      <c r="E196" s="45">
        <v>0.5</v>
      </c>
      <c r="F196" s="45">
        <v>70</v>
      </c>
      <c r="G196" s="45">
        <v>134</v>
      </c>
      <c r="H196" s="45">
        <v>35</v>
      </c>
      <c r="I196" s="46">
        <f t="shared" ref="I196:I259" si="51">IF(COUNT(C196)=1,IF(C196&gt;2620,500,IF(C196&gt;=2100,(C196-2100)*(500-400)/(2620-2100)+400,IF(C196&gt;=1600,(C196-1600)*(400-300)/(2100-1600)+300,IF(C196&gt;=800,(C196-800)*(300-200)/(1600-800)+200,IF(C196&gt;=475,(C196-475)*(200-150)/(800-475)+150,IF(C196&gt;=150,(C196-150)*(150-100)/(475-150)+100,IF(C196&gt;=50,(C196-50)*(100-50)/(150-50)+50,IF(C196&gt;=0,(C196-0)*(50-0)/(50-0)+0,"无效值")))))))))</f>
        <v>9</v>
      </c>
      <c r="J196" s="46">
        <f t="shared" ref="J196:J259" si="52">IF(COUNT(D196)=1,IF(D196&gt;940,500,IF(D196&gt;=750,(D196-750)*(500-400)/(940-750)+400,IF(D196&gt;=565,(D196-565)*(400-300)/(750-565)+300,IF(D196&gt;=280,(D196-280)*(300-200)/(565-280)+200,IF(D196&gt;=180,(D196-180)*(200-150)/(280-180)+150,IF(D196&gt;=80,(D196-80)*(150-100)/(180-80)+100,IF(D196&gt;=40,(D196-40)*(100-50)/(80-40)+50,IF(D196&gt;=0,(D196-0)*(50-0)/(40-0)+0,"无效值")))))))))</f>
        <v>8.75</v>
      </c>
      <c r="K196" s="46">
        <f t="shared" ref="K196:K259" si="53">IF(COUNT(E196)=1,IF(E196&gt;60,500,IF(E196&gt;=48,(E196-48)*(500-400)/(60-48)+400,IF(E196&gt;=36,(E196-36)*(400-300)/(48-36)+300,IF(E196&gt;=24,(E196-24)*(300-200)/(36-24)+200,IF(E196&gt;=14,(E196-14)*(200-150)/(24-14)+150,IF(E196&gt;=4,(E196-4)*(150-100)/(14-4)+100,IF(E196&gt;=2,(E196-2)*(100-50)/(4-2)+50,IF(E196&gt;=0,(E196-0)*(50-0)/(2-0)+0,"无效值")))))))))</f>
        <v>12.5</v>
      </c>
      <c r="L196" s="46">
        <f t="shared" ref="L196:L259" si="54">IF(COUNT(F196)=1,IF(F196&gt;800,500,IF(F196&gt;=265,(F196-265)*(300-200)/(800-265)+200,IF(F196&gt;=215,(F196-215)*(200-150)/(265-215)+150,IF(F196&gt;=160,(F196-160)*(150-100)/(215-160)+100,IF(F196&gt;=100,(F196-100)*(100-50)/(160-100)+50,IF(F196&gt;=0,(F196-0)*(50-0)/(100-0)+0,"无效值")))))))</f>
        <v>35</v>
      </c>
      <c r="M196" s="46">
        <f t="shared" ref="M196:M259" si="55">IF(COUNT(G196)=1,IF(G196&gt;600,500,IF(G196&gt;=500,(G196-500)*(500-400)/(600-500)+400,IF(G196&gt;=420,(G196-420)*(400-300)/(500-420)+300,IF(G196&gt;=350,(G196-350)*(300-200)/(420-350)+200,IF(G196&gt;=250,(G196-250)*(200-150)/(350-250)+150,IF(G196&gt;=150,(G196-150)*(150-100)/(250-150)+100,IF(G196&gt;=50,(G196-50)*(100-50)/(150-50)+50,IF(G196&gt;=0,(G196-0)*(50-0)/(50-0)+0,"无效值")))))))))</f>
        <v>92</v>
      </c>
      <c r="N196" s="46">
        <f t="shared" ref="N196:N259" si="56">IF(COUNT(H196)=1,IF(H196&gt;500,500,IF(H196&gt;=350,(H196-350)*(500-400)/(500-350)+400,IF(H196&gt;=250,(H196-250)*(400-300)/(350-250)+300,IF(H196&gt;=150,(H196-150)*(300-200)/(250-150)+200,IF(H196&gt;=115,(H196-115)*(200-150)/(150-115)+150,IF(H196&gt;=75,(H196-75)*(150-100)/(115-75)+100,IF(H196&gt;=35,(H196-35)*(100-50)/(75-35)+50,IF(H196&gt;=0,(H196-0)*(50-0)/(35-0)+0,"无效值")))))))))</f>
        <v>50</v>
      </c>
      <c r="O196" s="46">
        <f t="shared" ref="O196:O259" si="57">IF(MAX(I196:N196)&lt;=100,IF(COUNTIF(C196:N196,"&gt;0")=12,MAX(I196:N196),""),MAX(I196:N196))</f>
        <v>92</v>
      </c>
      <c r="P196" s="47" t="str">
        <f t="shared" si="45"/>
        <v>PM10</v>
      </c>
      <c r="Q196" s="47" t="str">
        <f t="shared" ref="Q196:Q259" si="58">IF(COUNT(O196)=1,IF(O196&lt;=50,"一级,优",IF(O196&lt;=100,"二级，良",IF(O196&lt;=150,"三级，轻度污染",IF(O196&lt;=200,"四级，中度污染",IF(O196&lt;=300,"五级，重度污染",IF(O196&gt;300,"六级，严重污染")))))))</f>
        <v>二级，良</v>
      </c>
      <c r="R196" s="48">
        <f t="shared" ref="R196:R259" si="59">H196/G196*100</f>
        <v>26.119402985074625</v>
      </c>
      <c r="S196" s="48">
        <f t="shared" si="49"/>
        <v>14.915554245979678</v>
      </c>
      <c r="T196" s="48">
        <f t="shared" si="50"/>
        <v>11.203848739094948</v>
      </c>
      <c r="U196" s="49" t="b">
        <f t="shared" ref="U196:U259" si="60">IF(G196&gt;150,"PM10")</f>
        <v>0</v>
      </c>
      <c r="V196" s="48">
        <f t="shared" si="46"/>
        <v>256.33333333333331</v>
      </c>
      <c r="W196" s="49">
        <f t="shared" si="47"/>
        <v>0</v>
      </c>
      <c r="X196" s="49" t="b">
        <f t="shared" ref="X196:X259" si="61">IF(G196&gt;150,"PM10")</f>
        <v>0</v>
      </c>
      <c r="Y196" s="48">
        <f t="shared" si="48"/>
        <v>140.98333333333332</v>
      </c>
    </row>
    <row r="197" spans="1:25">
      <c r="A197" s="44" t="s">
        <v>42</v>
      </c>
      <c r="B197" s="44" t="s">
        <v>236</v>
      </c>
      <c r="C197" s="45">
        <v>9</v>
      </c>
      <c r="D197" s="45">
        <v>9</v>
      </c>
      <c r="E197" s="45">
        <v>0.5</v>
      </c>
      <c r="F197" s="45">
        <v>65</v>
      </c>
      <c r="G197" s="45">
        <v>130</v>
      </c>
      <c r="H197" s="45">
        <v>36</v>
      </c>
      <c r="I197" s="46">
        <f t="shared" si="51"/>
        <v>9</v>
      </c>
      <c r="J197" s="46">
        <f t="shared" si="52"/>
        <v>11.25</v>
      </c>
      <c r="K197" s="46">
        <f t="shared" si="53"/>
        <v>12.5</v>
      </c>
      <c r="L197" s="46">
        <f t="shared" si="54"/>
        <v>32.5</v>
      </c>
      <c r="M197" s="46">
        <f t="shared" si="55"/>
        <v>90</v>
      </c>
      <c r="N197" s="46">
        <f t="shared" si="56"/>
        <v>51.25</v>
      </c>
      <c r="O197" s="46">
        <f t="shared" si="57"/>
        <v>90</v>
      </c>
      <c r="P197" s="47" t="str">
        <f t="shared" ref="P197:P260" si="62">IF(O197&lt;=50,"",IF(O197=I197,"SO2",IF(O197=J197,"NO2",IF(O197=K197,"CO",IF(O197=L197,"O3",IF(O197=M197,"PM10",IF(O197=N197,"PM2.5",)))))))</f>
        <v>PM10</v>
      </c>
      <c r="Q197" s="47" t="str">
        <f t="shared" si="58"/>
        <v>二级，良</v>
      </c>
      <c r="R197" s="48">
        <f t="shared" si="59"/>
        <v>27.692307692307693</v>
      </c>
      <c r="S197" s="48">
        <f t="shared" si="49"/>
        <v>14.711218780450183</v>
      </c>
      <c r="T197" s="48">
        <f t="shared" si="50"/>
        <v>12.98108891185751</v>
      </c>
      <c r="U197" s="49" t="b">
        <f t="shared" si="60"/>
        <v>0</v>
      </c>
      <c r="V197" s="48">
        <f t="shared" si="46"/>
        <v>268.33333333333331</v>
      </c>
      <c r="W197" s="49">
        <f t="shared" si="47"/>
        <v>0</v>
      </c>
      <c r="X197" s="49" t="b">
        <f t="shared" si="61"/>
        <v>0</v>
      </c>
      <c r="Y197" s="48">
        <f t="shared" si="48"/>
        <v>147.58333333333331</v>
      </c>
    </row>
    <row r="198" spans="1:25">
      <c r="A198" s="44" t="s">
        <v>42</v>
      </c>
      <c r="B198" s="44" t="s">
        <v>237</v>
      </c>
      <c r="C198" s="45">
        <v>9</v>
      </c>
      <c r="D198" s="45">
        <v>15</v>
      </c>
      <c r="E198" s="45">
        <v>0.5</v>
      </c>
      <c r="F198" s="45">
        <v>58</v>
      </c>
      <c r="G198" s="45">
        <v>143</v>
      </c>
      <c r="H198" s="45">
        <v>40</v>
      </c>
      <c r="I198" s="46">
        <f t="shared" si="51"/>
        <v>9</v>
      </c>
      <c r="J198" s="46">
        <f t="shared" si="52"/>
        <v>18.75</v>
      </c>
      <c r="K198" s="46">
        <f t="shared" si="53"/>
        <v>12.5</v>
      </c>
      <c r="L198" s="46">
        <f t="shared" si="54"/>
        <v>29</v>
      </c>
      <c r="M198" s="46">
        <f t="shared" si="55"/>
        <v>96.5</v>
      </c>
      <c r="N198" s="46">
        <f t="shared" si="56"/>
        <v>56.25</v>
      </c>
      <c r="O198" s="46">
        <f t="shared" si="57"/>
        <v>96.5</v>
      </c>
      <c r="P198" s="47" t="str">
        <f t="shared" si="62"/>
        <v>PM10</v>
      </c>
      <c r="Q198" s="47" t="str">
        <f t="shared" si="58"/>
        <v>二级，良</v>
      </c>
      <c r="R198" s="48">
        <f t="shared" si="59"/>
        <v>27.972027972027973</v>
      </c>
      <c r="S198" s="48">
        <f t="shared" si="49"/>
        <v>14.821941391172794</v>
      </c>
      <c r="T198" s="48">
        <f t="shared" si="50"/>
        <v>13.150086580855179</v>
      </c>
      <c r="U198" s="49" t="b">
        <f t="shared" si="60"/>
        <v>0</v>
      </c>
      <c r="V198" s="48">
        <f t="shared" si="46"/>
        <v>275</v>
      </c>
      <c r="W198" s="49">
        <f t="shared" si="47"/>
        <v>0</v>
      </c>
      <c r="X198" s="49" t="b">
        <f t="shared" si="61"/>
        <v>0</v>
      </c>
      <c r="Y198" s="48">
        <f t="shared" si="48"/>
        <v>151.25</v>
      </c>
    </row>
    <row r="199" spans="1:25">
      <c r="A199" s="44" t="s">
        <v>42</v>
      </c>
      <c r="B199" s="44" t="s">
        <v>238</v>
      </c>
      <c r="C199" s="45">
        <v>9</v>
      </c>
      <c r="D199" s="45">
        <v>9</v>
      </c>
      <c r="E199" s="45">
        <v>0.5</v>
      </c>
      <c r="F199" s="45">
        <v>67</v>
      </c>
      <c r="G199" s="45">
        <v>159</v>
      </c>
      <c r="H199" s="45">
        <v>39</v>
      </c>
      <c r="I199" s="46">
        <f t="shared" si="51"/>
        <v>9</v>
      </c>
      <c r="J199" s="46">
        <f t="shared" si="52"/>
        <v>11.25</v>
      </c>
      <c r="K199" s="46">
        <f t="shared" si="53"/>
        <v>12.5</v>
      </c>
      <c r="L199" s="46">
        <f t="shared" si="54"/>
        <v>33.5</v>
      </c>
      <c r="M199" s="46">
        <f t="shared" si="55"/>
        <v>104.5</v>
      </c>
      <c r="N199" s="46">
        <f t="shared" si="56"/>
        <v>55</v>
      </c>
      <c r="O199" s="46">
        <f t="shared" si="57"/>
        <v>104.5</v>
      </c>
      <c r="P199" s="47" t="str">
        <f t="shared" si="62"/>
        <v>PM10</v>
      </c>
      <c r="Q199" s="47" t="str">
        <f t="shared" si="58"/>
        <v>三级，轻度污染</v>
      </c>
      <c r="R199" s="48">
        <f t="shared" si="59"/>
        <v>24.528301886792452</v>
      </c>
      <c r="S199" s="48">
        <f t="shared" si="49"/>
        <v>14.710414986542942</v>
      </c>
      <c r="T199" s="48">
        <f t="shared" si="50"/>
        <v>9.8178869002495102</v>
      </c>
      <c r="U199" s="49" t="str">
        <f t="shared" si="60"/>
        <v>PM10</v>
      </c>
      <c r="V199" s="48">
        <f t="shared" si="46"/>
        <v>284</v>
      </c>
      <c r="W199" s="49">
        <f t="shared" si="47"/>
        <v>0</v>
      </c>
      <c r="X199" s="49" t="str">
        <f t="shared" si="61"/>
        <v>PM10</v>
      </c>
      <c r="Y199" s="48">
        <f t="shared" si="48"/>
        <v>156.19999999999999</v>
      </c>
    </row>
    <row r="200" spans="1:25">
      <c r="A200" s="44" t="s">
        <v>42</v>
      </c>
      <c r="B200" s="44" t="s">
        <v>239</v>
      </c>
      <c r="C200" s="45">
        <v>8</v>
      </c>
      <c r="D200" s="45">
        <v>7</v>
      </c>
      <c r="E200" s="45">
        <v>0.5</v>
      </c>
      <c r="F200" s="45">
        <v>70</v>
      </c>
      <c r="G200" s="45">
        <v>143</v>
      </c>
      <c r="H200" s="45">
        <v>34</v>
      </c>
      <c r="I200" s="46">
        <f t="shared" si="51"/>
        <v>8</v>
      </c>
      <c r="J200" s="46">
        <f t="shared" si="52"/>
        <v>8.75</v>
      </c>
      <c r="K200" s="46">
        <f t="shared" si="53"/>
        <v>12.5</v>
      </c>
      <c r="L200" s="46">
        <f t="shared" si="54"/>
        <v>35</v>
      </c>
      <c r="M200" s="46">
        <f t="shared" si="55"/>
        <v>96.5</v>
      </c>
      <c r="N200" s="46">
        <f t="shared" si="56"/>
        <v>48.571428571428569</v>
      </c>
      <c r="O200" s="46">
        <f t="shared" si="57"/>
        <v>96.5</v>
      </c>
      <c r="P200" s="47" t="str">
        <f t="shared" si="62"/>
        <v>PM10</v>
      </c>
      <c r="Q200" s="47" t="str">
        <f t="shared" si="58"/>
        <v>二级，良</v>
      </c>
      <c r="R200" s="48">
        <f t="shared" si="59"/>
        <v>23.776223776223777</v>
      </c>
      <c r="S200" s="48">
        <f t="shared" si="49"/>
        <v>14.166056305391807</v>
      </c>
      <c r="T200" s="48">
        <f t="shared" si="50"/>
        <v>9.6101674708319695</v>
      </c>
      <c r="U200" s="49" t="b">
        <f t="shared" si="60"/>
        <v>0</v>
      </c>
      <c r="V200" s="48">
        <f t="shared" si="46"/>
        <v>293</v>
      </c>
      <c r="W200" s="49">
        <f t="shared" si="47"/>
        <v>0</v>
      </c>
      <c r="X200" s="49" t="b">
        <f t="shared" si="61"/>
        <v>0</v>
      </c>
      <c r="Y200" s="48">
        <f t="shared" si="48"/>
        <v>161.15</v>
      </c>
    </row>
    <row r="201" spans="1:25">
      <c r="A201" s="44" t="s">
        <v>42</v>
      </c>
      <c r="B201" s="44" t="s">
        <v>240</v>
      </c>
      <c r="C201" s="45">
        <v>8</v>
      </c>
      <c r="D201" s="45">
        <v>6</v>
      </c>
      <c r="E201" s="45">
        <v>0.5</v>
      </c>
      <c r="F201" s="45">
        <v>72</v>
      </c>
      <c r="G201" s="45">
        <v>128</v>
      </c>
      <c r="H201" s="45">
        <v>32</v>
      </c>
      <c r="I201" s="46">
        <f t="shared" si="51"/>
        <v>8</v>
      </c>
      <c r="J201" s="46">
        <f t="shared" si="52"/>
        <v>7.5</v>
      </c>
      <c r="K201" s="46">
        <f t="shared" si="53"/>
        <v>12.5</v>
      </c>
      <c r="L201" s="46">
        <f t="shared" si="54"/>
        <v>36</v>
      </c>
      <c r="M201" s="46">
        <f t="shared" si="55"/>
        <v>89</v>
      </c>
      <c r="N201" s="46">
        <f t="shared" si="56"/>
        <v>45.714285714285715</v>
      </c>
      <c r="O201" s="46">
        <f t="shared" si="57"/>
        <v>89</v>
      </c>
      <c r="P201" s="47" t="str">
        <f t="shared" si="62"/>
        <v>PM10</v>
      </c>
      <c r="Q201" s="47" t="str">
        <f t="shared" si="58"/>
        <v>二级，良</v>
      </c>
      <c r="R201" s="48">
        <f t="shared" si="59"/>
        <v>25</v>
      </c>
      <c r="S201" s="48">
        <f t="shared" si="49"/>
        <v>13.127274058555869</v>
      </c>
      <c r="T201" s="48">
        <f t="shared" si="50"/>
        <v>11.872725941444131</v>
      </c>
      <c r="U201" s="49" t="b">
        <f t="shared" si="60"/>
        <v>0</v>
      </c>
      <c r="V201" s="48">
        <f t="shared" si="46"/>
        <v>291</v>
      </c>
      <c r="W201" s="49">
        <f t="shared" si="47"/>
        <v>0</v>
      </c>
      <c r="X201" s="49" t="b">
        <f t="shared" si="61"/>
        <v>0</v>
      </c>
      <c r="Y201" s="48">
        <f t="shared" si="48"/>
        <v>160.05000000000001</v>
      </c>
    </row>
    <row r="202" spans="1:25">
      <c r="A202" s="44" t="s">
        <v>42</v>
      </c>
      <c r="B202" s="44" t="s">
        <v>241</v>
      </c>
      <c r="C202" s="45">
        <v>8</v>
      </c>
      <c r="D202" s="45">
        <v>6</v>
      </c>
      <c r="E202" s="45">
        <v>0.5</v>
      </c>
      <c r="F202" s="45">
        <v>76</v>
      </c>
      <c r="G202" s="45">
        <v>132</v>
      </c>
      <c r="H202" s="45">
        <v>32</v>
      </c>
      <c r="I202" s="46">
        <f t="shared" si="51"/>
        <v>8</v>
      </c>
      <c r="J202" s="46">
        <f t="shared" si="52"/>
        <v>7.5</v>
      </c>
      <c r="K202" s="46">
        <f t="shared" si="53"/>
        <v>12.5</v>
      </c>
      <c r="L202" s="46">
        <f t="shared" si="54"/>
        <v>38</v>
      </c>
      <c r="M202" s="46">
        <f t="shared" si="55"/>
        <v>91</v>
      </c>
      <c r="N202" s="46">
        <f t="shared" si="56"/>
        <v>45.714285714285715</v>
      </c>
      <c r="O202" s="46">
        <f t="shared" si="57"/>
        <v>91</v>
      </c>
      <c r="P202" s="47" t="str">
        <f t="shared" si="62"/>
        <v>PM10</v>
      </c>
      <c r="Q202" s="47" t="str">
        <f t="shared" si="58"/>
        <v>二级，良</v>
      </c>
      <c r="R202" s="48">
        <f t="shared" si="59"/>
        <v>24.242424242424242</v>
      </c>
      <c r="S202" s="48">
        <f t="shared" si="49"/>
        <v>12.924022026035544</v>
      </c>
      <c r="T202" s="48">
        <f t="shared" si="50"/>
        <v>11.318402216388698</v>
      </c>
      <c r="U202" s="49" t="b">
        <f t="shared" si="60"/>
        <v>0</v>
      </c>
      <c r="V202" s="48">
        <f t="shared" ref="V202:V265" si="63">AVERAGE(G196:G201)*2</f>
        <v>279</v>
      </c>
      <c r="W202" s="49">
        <f t="shared" ref="W202:W265" si="64">IF(V202="","",IF(G202&gt;=V202,1,0))</f>
        <v>0</v>
      </c>
      <c r="X202" s="49" t="b">
        <f t="shared" si="61"/>
        <v>0</v>
      </c>
      <c r="Y202" s="48">
        <f t="shared" ref="Y202:Y265" si="65">AVERAGE(G196:G201)*10%+AVERAGE(G196:G201)</f>
        <v>153.44999999999999</v>
      </c>
    </row>
    <row r="203" spans="1:25">
      <c r="A203" s="44" t="s">
        <v>42</v>
      </c>
      <c r="B203" s="44" t="s">
        <v>242</v>
      </c>
      <c r="C203" s="45">
        <v>8</v>
      </c>
      <c r="D203" s="45">
        <v>6</v>
      </c>
      <c r="E203" s="45">
        <v>0.5</v>
      </c>
      <c r="F203" s="45">
        <v>79</v>
      </c>
      <c r="G203" s="45">
        <v>146</v>
      </c>
      <c r="H203" s="45">
        <v>33</v>
      </c>
      <c r="I203" s="46">
        <f t="shared" si="51"/>
        <v>8</v>
      </c>
      <c r="J203" s="46">
        <f t="shared" si="52"/>
        <v>7.5</v>
      </c>
      <c r="K203" s="46">
        <f t="shared" si="53"/>
        <v>12.5</v>
      </c>
      <c r="L203" s="46">
        <f t="shared" si="54"/>
        <v>39.5</v>
      </c>
      <c r="M203" s="46">
        <f t="shared" si="55"/>
        <v>98</v>
      </c>
      <c r="N203" s="46">
        <f t="shared" si="56"/>
        <v>47.142857142857146</v>
      </c>
      <c r="O203" s="46">
        <f t="shared" si="57"/>
        <v>98</v>
      </c>
      <c r="P203" s="47" t="str">
        <f t="shared" si="62"/>
        <v>PM10</v>
      </c>
      <c r="Q203" s="47" t="str">
        <f t="shared" si="58"/>
        <v>二级，良</v>
      </c>
      <c r="R203" s="48">
        <f t="shared" si="59"/>
        <v>22.602739726027394</v>
      </c>
      <c r="S203" s="48">
        <f t="shared" ref="S203:S266" si="66">AVERAGE(R197:R202)*0.5</f>
        <v>12.767607130814676</v>
      </c>
      <c r="T203" s="48">
        <f t="shared" ref="T203:T266" si="67">R203-S203</f>
        <v>9.835132595212718</v>
      </c>
      <c r="U203" s="49" t="b">
        <f t="shared" si="60"/>
        <v>0</v>
      </c>
      <c r="V203" s="48">
        <f t="shared" si="63"/>
        <v>278.33333333333331</v>
      </c>
      <c r="W203" s="49">
        <f t="shared" si="64"/>
        <v>0</v>
      </c>
      <c r="X203" s="49" t="b">
        <f t="shared" si="61"/>
        <v>0</v>
      </c>
      <c r="Y203" s="48">
        <f t="shared" si="65"/>
        <v>153.08333333333331</v>
      </c>
    </row>
    <row r="204" spans="1:25">
      <c r="A204" s="44" t="s">
        <v>42</v>
      </c>
      <c r="B204" s="44" t="s">
        <v>243</v>
      </c>
      <c r="C204" s="45">
        <v>8</v>
      </c>
      <c r="D204" s="45">
        <v>8</v>
      </c>
      <c r="E204" s="45">
        <v>0.5</v>
      </c>
      <c r="F204" s="45">
        <v>80</v>
      </c>
      <c r="G204" s="45">
        <v>141</v>
      </c>
      <c r="H204" s="45">
        <v>36</v>
      </c>
      <c r="I204" s="46">
        <f t="shared" si="51"/>
        <v>8</v>
      </c>
      <c r="J204" s="46">
        <f t="shared" si="52"/>
        <v>10</v>
      </c>
      <c r="K204" s="46">
        <f t="shared" si="53"/>
        <v>12.5</v>
      </c>
      <c r="L204" s="46">
        <f t="shared" si="54"/>
        <v>40</v>
      </c>
      <c r="M204" s="46">
        <f t="shared" si="55"/>
        <v>95.5</v>
      </c>
      <c r="N204" s="46">
        <f t="shared" si="56"/>
        <v>51.25</v>
      </c>
      <c r="O204" s="46">
        <f t="shared" si="57"/>
        <v>95.5</v>
      </c>
      <c r="P204" s="47" t="str">
        <f t="shared" si="62"/>
        <v>PM10</v>
      </c>
      <c r="Q204" s="47" t="str">
        <f t="shared" si="58"/>
        <v>二级，良</v>
      </c>
      <c r="R204" s="48">
        <f t="shared" si="59"/>
        <v>25.531914893617021</v>
      </c>
      <c r="S204" s="48">
        <f t="shared" si="66"/>
        <v>12.343476466957986</v>
      </c>
      <c r="T204" s="48">
        <f t="shared" si="67"/>
        <v>13.188438426659035</v>
      </c>
      <c r="U204" s="49" t="b">
        <f t="shared" si="60"/>
        <v>0</v>
      </c>
      <c r="V204" s="48">
        <f t="shared" si="63"/>
        <v>283.66666666666669</v>
      </c>
      <c r="W204" s="49">
        <f t="shared" si="64"/>
        <v>0</v>
      </c>
      <c r="X204" s="49" t="b">
        <f t="shared" si="61"/>
        <v>0</v>
      </c>
      <c r="Y204" s="48">
        <f t="shared" si="65"/>
        <v>156.01666666666668</v>
      </c>
    </row>
    <row r="205" spans="1:25">
      <c r="A205" s="44" t="s">
        <v>42</v>
      </c>
      <c r="B205" s="44" t="s">
        <v>244</v>
      </c>
      <c r="C205" s="45">
        <v>8</v>
      </c>
      <c r="D205" s="45">
        <v>8</v>
      </c>
      <c r="E205" s="45">
        <v>0.6</v>
      </c>
      <c r="F205" s="45">
        <v>84</v>
      </c>
      <c r="G205" s="45">
        <v>128</v>
      </c>
      <c r="H205" s="45">
        <v>38</v>
      </c>
      <c r="I205" s="46">
        <f t="shared" si="51"/>
        <v>8</v>
      </c>
      <c r="J205" s="46">
        <f t="shared" si="52"/>
        <v>10</v>
      </c>
      <c r="K205" s="46">
        <f t="shared" si="53"/>
        <v>15</v>
      </c>
      <c r="L205" s="46">
        <f t="shared" si="54"/>
        <v>42</v>
      </c>
      <c r="M205" s="46">
        <f t="shared" si="55"/>
        <v>89</v>
      </c>
      <c r="N205" s="46">
        <f t="shared" si="56"/>
        <v>53.75</v>
      </c>
      <c r="O205" s="46">
        <f t="shared" si="57"/>
        <v>89</v>
      </c>
      <c r="P205" s="47" t="str">
        <f t="shared" si="62"/>
        <v>PM10</v>
      </c>
      <c r="Q205" s="47" t="str">
        <f t="shared" si="58"/>
        <v>二级，良</v>
      </c>
      <c r="R205" s="48">
        <f t="shared" si="59"/>
        <v>29.6875</v>
      </c>
      <c r="S205" s="48">
        <f t="shared" si="66"/>
        <v>12.14013371042374</v>
      </c>
      <c r="T205" s="48">
        <f t="shared" si="67"/>
        <v>17.54736628957626</v>
      </c>
      <c r="U205" s="49" t="b">
        <f t="shared" si="60"/>
        <v>0</v>
      </c>
      <c r="V205" s="48">
        <f t="shared" si="63"/>
        <v>283</v>
      </c>
      <c r="W205" s="49">
        <f t="shared" si="64"/>
        <v>0</v>
      </c>
      <c r="X205" s="49" t="b">
        <f t="shared" si="61"/>
        <v>0</v>
      </c>
      <c r="Y205" s="48">
        <f t="shared" si="65"/>
        <v>155.65</v>
      </c>
    </row>
    <row r="206" spans="1:25">
      <c r="A206" s="44" t="s">
        <v>42</v>
      </c>
      <c r="B206" s="44" t="s">
        <v>245</v>
      </c>
      <c r="C206" s="45">
        <v>8</v>
      </c>
      <c r="D206" s="45">
        <v>8</v>
      </c>
      <c r="E206" s="45">
        <v>0.5</v>
      </c>
      <c r="F206" s="45">
        <v>93</v>
      </c>
      <c r="G206" s="45">
        <v>155</v>
      </c>
      <c r="H206" s="45">
        <v>38</v>
      </c>
      <c r="I206" s="46">
        <f t="shared" si="51"/>
        <v>8</v>
      </c>
      <c r="J206" s="46">
        <f t="shared" si="52"/>
        <v>10</v>
      </c>
      <c r="K206" s="46">
        <f t="shared" si="53"/>
        <v>12.5</v>
      </c>
      <c r="L206" s="46">
        <f t="shared" si="54"/>
        <v>46.5</v>
      </c>
      <c r="M206" s="46">
        <f t="shared" si="55"/>
        <v>102.5</v>
      </c>
      <c r="N206" s="46">
        <f t="shared" si="56"/>
        <v>53.75</v>
      </c>
      <c r="O206" s="46">
        <f t="shared" si="57"/>
        <v>102.5</v>
      </c>
      <c r="P206" s="47" t="str">
        <f t="shared" si="62"/>
        <v>PM10</v>
      </c>
      <c r="Q206" s="47" t="str">
        <f t="shared" si="58"/>
        <v>三级，轻度污染</v>
      </c>
      <c r="R206" s="48">
        <f t="shared" si="59"/>
        <v>24.516129032258064</v>
      </c>
      <c r="S206" s="48">
        <f t="shared" si="66"/>
        <v>12.570066886524367</v>
      </c>
      <c r="T206" s="48">
        <f t="shared" si="67"/>
        <v>11.946062145733697</v>
      </c>
      <c r="U206" s="49" t="str">
        <f t="shared" si="60"/>
        <v>PM10</v>
      </c>
      <c r="V206" s="48">
        <f t="shared" si="63"/>
        <v>272.66666666666669</v>
      </c>
      <c r="W206" s="49">
        <f t="shared" si="64"/>
        <v>0</v>
      </c>
      <c r="X206" s="49" t="str">
        <f t="shared" si="61"/>
        <v>PM10</v>
      </c>
      <c r="Y206" s="48">
        <f t="shared" si="65"/>
        <v>149.96666666666667</v>
      </c>
    </row>
    <row r="207" spans="1:25">
      <c r="A207" s="44" t="s">
        <v>42</v>
      </c>
      <c r="B207" s="44" t="s">
        <v>246</v>
      </c>
      <c r="C207" s="45">
        <v>10</v>
      </c>
      <c r="D207" s="45">
        <v>9</v>
      </c>
      <c r="E207" s="45">
        <v>0.5</v>
      </c>
      <c r="F207" s="45">
        <v>97</v>
      </c>
      <c r="G207" s="45">
        <v>196</v>
      </c>
      <c r="H207" s="45">
        <v>35</v>
      </c>
      <c r="I207" s="46">
        <f t="shared" si="51"/>
        <v>10</v>
      </c>
      <c r="J207" s="46">
        <f t="shared" si="52"/>
        <v>11.25</v>
      </c>
      <c r="K207" s="46">
        <f t="shared" si="53"/>
        <v>12.5</v>
      </c>
      <c r="L207" s="46">
        <f t="shared" si="54"/>
        <v>48.5</v>
      </c>
      <c r="M207" s="46">
        <f t="shared" si="55"/>
        <v>123</v>
      </c>
      <c r="N207" s="46">
        <f t="shared" si="56"/>
        <v>50</v>
      </c>
      <c r="O207" s="46">
        <f t="shared" si="57"/>
        <v>123</v>
      </c>
      <c r="P207" s="47" t="str">
        <f t="shared" si="62"/>
        <v>PM10</v>
      </c>
      <c r="Q207" s="47" t="str">
        <f t="shared" si="58"/>
        <v>三级，轻度污染</v>
      </c>
      <c r="R207" s="48">
        <f t="shared" si="59"/>
        <v>17.857142857142858</v>
      </c>
      <c r="S207" s="48">
        <f t="shared" si="66"/>
        <v>12.631725657860562</v>
      </c>
      <c r="T207" s="48">
        <f t="shared" si="67"/>
        <v>5.2254171992822958</v>
      </c>
      <c r="U207" s="49" t="str">
        <f t="shared" si="60"/>
        <v>PM10</v>
      </c>
      <c r="V207" s="48">
        <f t="shared" si="63"/>
        <v>276.66666666666669</v>
      </c>
      <c r="W207" s="49">
        <f t="shared" si="64"/>
        <v>0</v>
      </c>
      <c r="X207" s="49" t="str">
        <f t="shared" si="61"/>
        <v>PM10</v>
      </c>
      <c r="Y207" s="48">
        <f t="shared" si="65"/>
        <v>152.16666666666669</v>
      </c>
    </row>
    <row r="208" spans="1:25">
      <c r="A208" s="44" t="s">
        <v>42</v>
      </c>
      <c r="B208" s="44" t="s">
        <v>247</v>
      </c>
      <c r="C208" s="45">
        <v>10</v>
      </c>
      <c r="D208" s="45">
        <v>6</v>
      </c>
      <c r="E208" s="45">
        <v>0.5</v>
      </c>
      <c r="F208" s="45">
        <v>106</v>
      </c>
      <c r="G208" s="45">
        <v>173</v>
      </c>
      <c r="H208" s="45">
        <v>37</v>
      </c>
      <c r="I208" s="46">
        <f t="shared" si="51"/>
        <v>10</v>
      </c>
      <c r="J208" s="46">
        <f t="shared" si="52"/>
        <v>7.5</v>
      </c>
      <c r="K208" s="46">
        <f t="shared" si="53"/>
        <v>12.5</v>
      </c>
      <c r="L208" s="46">
        <f t="shared" si="54"/>
        <v>55</v>
      </c>
      <c r="M208" s="46">
        <f t="shared" si="55"/>
        <v>111.5</v>
      </c>
      <c r="N208" s="46">
        <f t="shared" si="56"/>
        <v>52.5</v>
      </c>
      <c r="O208" s="46">
        <f t="shared" si="57"/>
        <v>111.5</v>
      </c>
      <c r="P208" s="47" t="str">
        <f t="shared" si="62"/>
        <v>PM10</v>
      </c>
      <c r="Q208" s="47" t="str">
        <f t="shared" si="58"/>
        <v>三级，轻度污染</v>
      </c>
      <c r="R208" s="48">
        <f t="shared" si="59"/>
        <v>21.387283236994222</v>
      </c>
      <c r="S208" s="48">
        <f t="shared" si="66"/>
        <v>12.036487562622463</v>
      </c>
      <c r="T208" s="48">
        <f t="shared" si="67"/>
        <v>9.3507956743717582</v>
      </c>
      <c r="U208" s="49" t="str">
        <f t="shared" si="60"/>
        <v>PM10</v>
      </c>
      <c r="V208" s="48">
        <f t="shared" si="63"/>
        <v>299.33333333333331</v>
      </c>
      <c r="W208" s="49">
        <f t="shared" si="64"/>
        <v>0</v>
      </c>
      <c r="X208" s="49" t="str">
        <f t="shared" si="61"/>
        <v>PM10</v>
      </c>
      <c r="Y208" s="48">
        <f t="shared" si="65"/>
        <v>164.63333333333333</v>
      </c>
    </row>
    <row r="209" spans="1:25">
      <c r="A209" s="44" t="s">
        <v>42</v>
      </c>
      <c r="B209" s="44" t="s">
        <v>248</v>
      </c>
      <c r="C209" s="45">
        <v>9</v>
      </c>
      <c r="D209" s="45">
        <v>5</v>
      </c>
      <c r="E209" s="45">
        <v>0.5</v>
      </c>
      <c r="F209" s="45">
        <v>113</v>
      </c>
      <c r="G209" s="45">
        <v>168</v>
      </c>
      <c r="H209" s="45">
        <v>33</v>
      </c>
      <c r="I209" s="46">
        <f t="shared" si="51"/>
        <v>9</v>
      </c>
      <c r="J209" s="46">
        <f t="shared" si="52"/>
        <v>6.25</v>
      </c>
      <c r="K209" s="46">
        <f t="shared" si="53"/>
        <v>12.5</v>
      </c>
      <c r="L209" s="46">
        <f t="shared" si="54"/>
        <v>60.833333333333336</v>
      </c>
      <c r="M209" s="46">
        <f t="shared" si="55"/>
        <v>109</v>
      </c>
      <c r="N209" s="46">
        <f t="shared" si="56"/>
        <v>47.142857142857146</v>
      </c>
      <c r="O209" s="46">
        <f t="shared" si="57"/>
        <v>109</v>
      </c>
      <c r="P209" s="47" t="str">
        <f t="shared" si="62"/>
        <v>PM10</v>
      </c>
      <c r="Q209" s="47" t="str">
        <f t="shared" si="58"/>
        <v>三级，轻度污染</v>
      </c>
      <c r="R209" s="48">
        <f t="shared" si="59"/>
        <v>19.642857142857142</v>
      </c>
      <c r="S209" s="48">
        <f t="shared" si="66"/>
        <v>11.798559145503296</v>
      </c>
      <c r="T209" s="48">
        <f t="shared" si="67"/>
        <v>7.8442979973538467</v>
      </c>
      <c r="U209" s="49" t="str">
        <f t="shared" si="60"/>
        <v>PM10</v>
      </c>
      <c r="V209" s="48">
        <f t="shared" si="63"/>
        <v>313</v>
      </c>
      <c r="W209" s="49">
        <f t="shared" si="64"/>
        <v>0</v>
      </c>
      <c r="X209" s="49" t="str">
        <f t="shared" si="61"/>
        <v>PM10</v>
      </c>
      <c r="Y209" s="48">
        <f t="shared" si="65"/>
        <v>172.15</v>
      </c>
    </row>
    <row r="210" spans="1:25">
      <c r="A210" s="33" t="s">
        <v>42</v>
      </c>
      <c r="B210" s="33" t="s">
        <v>249</v>
      </c>
      <c r="C210" s="34">
        <v>8</v>
      </c>
      <c r="D210" s="34">
        <v>5</v>
      </c>
      <c r="E210" s="34">
        <v>0.5</v>
      </c>
      <c r="F210" s="34">
        <v>116</v>
      </c>
      <c r="G210" s="34">
        <v>113</v>
      </c>
      <c r="H210" s="34">
        <v>27</v>
      </c>
      <c r="I210" s="10">
        <f t="shared" si="51"/>
        <v>8</v>
      </c>
      <c r="J210" s="10">
        <f t="shared" si="52"/>
        <v>6.25</v>
      </c>
      <c r="K210" s="10">
        <f t="shared" si="53"/>
        <v>12.5</v>
      </c>
      <c r="L210" s="10">
        <f t="shared" si="54"/>
        <v>63.333333333333336</v>
      </c>
      <c r="M210" s="10">
        <f t="shared" si="55"/>
        <v>81.5</v>
      </c>
      <c r="N210" s="10">
        <f t="shared" si="56"/>
        <v>38.571428571428569</v>
      </c>
      <c r="O210" s="10">
        <f t="shared" si="57"/>
        <v>81.5</v>
      </c>
      <c r="P210" s="35" t="str">
        <f t="shared" si="62"/>
        <v>PM10</v>
      </c>
      <c r="Q210" s="35" t="str">
        <f t="shared" si="58"/>
        <v>二级，良</v>
      </c>
      <c r="R210" s="36">
        <f t="shared" si="59"/>
        <v>23.893805309734514</v>
      </c>
      <c r="S210" s="36">
        <f t="shared" si="66"/>
        <v>11.551902263572442</v>
      </c>
      <c r="T210" s="36">
        <f t="shared" si="67"/>
        <v>12.341903046162072</v>
      </c>
      <c r="U210" s="37" t="b">
        <f t="shared" si="60"/>
        <v>0</v>
      </c>
      <c r="V210" s="36">
        <f t="shared" si="63"/>
        <v>320.33333333333331</v>
      </c>
      <c r="W210" s="37">
        <f t="shared" si="64"/>
        <v>0</v>
      </c>
      <c r="X210" s="37" t="b">
        <f t="shared" si="61"/>
        <v>0</v>
      </c>
      <c r="Y210" s="36">
        <f t="shared" si="65"/>
        <v>176.18333333333334</v>
      </c>
    </row>
    <row r="211" spans="1:25">
      <c r="A211" s="33" t="s">
        <v>42</v>
      </c>
      <c r="B211" s="33" t="s">
        <v>250</v>
      </c>
      <c r="C211" s="34">
        <v>8</v>
      </c>
      <c r="D211" s="34">
        <v>5</v>
      </c>
      <c r="E211" s="34">
        <v>0.5</v>
      </c>
      <c r="F211" s="34">
        <v>120</v>
      </c>
      <c r="G211" s="34">
        <v>109</v>
      </c>
      <c r="H211" s="34">
        <v>28</v>
      </c>
      <c r="I211" s="10">
        <f t="shared" si="51"/>
        <v>8</v>
      </c>
      <c r="J211" s="10">
        <f t="shared" si="52"/>
        <v>6.25</v>
      </c>
      <c r="K211" s="10">
        <f t="shared" si="53"/>
        <v>12.5</v>
      </c>
      <c r="L211" s="10">
        <f t="shared" si="54"/>
        <v>66.666666666666671</v>
      </c>
      <c r="M211" s="10">
        <f t="shared" si="55"/>
        <v>79.5</v>
      </c>
      <c r="N211" s="10">
        <f t="shared" si="56"/>
        <v>40</v>
      </c>
      <c r="O211" s="10">
        <f t="shared" si="57"/>
        <v>79.5</v>
      </c>
      <c r="P211" s="35" t="str">
        <f t="shared" si="62"/>
        <v>PM10</v>
      </c>
      <c r="Q211" s="35" t="str">
        <f t="shared" si="58"/>
        <v>二级，良</v>
      </c>
      <c r="R211" s="36">
        <f t="shared" si="59"/>
        <v>25.688073394495415</v>
      </c>
      <c r="S211" s="36">
        <f t="shared" si="66"/>
        <v>11.415393131582233</v>
      </c>
      <c r="T211" s="36">
        <f t="shared" si="67"/>
        <v>14.272680262913182</v>
      </c>
      <c r="U211" s="37" t="b">
        <f t="shared" si="60"/>
        <v>0</v>
      </c>
      <c r="V211" s="36">
        <f t="shared" si="63"/>
        <v>311</v>
      </c>
      <c r="W211" s="37">
        <f t="shared" si="64"/>
        <v>0</v>
      </c>
      <c r="X211" s="37" t="b">
        <f t="shared" si="61"/>
        <v>0</v>
      </c>
      <c r="Y211" s="36">
        <f t="shared" si="65"/>
        <v>171.05</v>
      </c>
    </row>
    <row r="212" spans="1:25">
      <c r="A212" s="33" t="s">
        <v>42</v>
      </c>
      <c r="B212" s="33" t="s">
        <v>251</v>
      </c>
      <c r="C212" s="34">
        <v>9</v>
      </c>
      <c r="D212" s="34">
        <v>5</v>
      </c>
      <c r="E212" s="34">
        <v>0.5</v>
      </c>
      <c r="F212" s="34">
        <v>123</v>
      </c>
      <c r="G212" s="34">
        <v>112</v>
      </c>
      <c r="H212" s="34">
        <v>27</v>
      </c>
      <c r="I212" s="10">
        <f t="shared" si="51"/>
        <v>9</v>
      </c>
      <c r="J212" s="10">
        <f t="shared" si="52"/>
        <v>6.25</v>
      </c>
      <c r="K212" s="10">
        <f t="shared" si="53"/>
        <v>12.5</v>
      </c>
      <c r="L212" s="10">
        <f t="shared" si="54"/>
        <v>69.166666666666671</v>
      </c>
      <c r="M212" s="10">
        <f t="shared" si="55"/>
        <v>81</v>
      </c>
      <c r="N212" s="10">
        <f t="shared" si="56"/>
        <v>38.571428571428569</v>
      </c>
      <c r="O212" s="10">
        <f t="shared" si="57"/>
        <v>81</v>
      </c>
      <c r="P212" s="35" t="str">
        <f t="shared" si="62"/>
        <v>PM10</v>
      </c>
      <c r="Q212" s="35" t="str">
        <f t="shared" si="58"/>
        <v>二级，良</v>
      </c>
      <c r="R212" s="36">
        <f t="shared" si="59"/>
        <v>24.107142857142858</v>
      </c>
      <c r="S212" s="36">
        <f t="shared" si="66"/>
        <v>11.082107581123518</v>
      </c>
      <c r="T212" s="36">
        <f t="shared" si="67"/>
        <v>13.02503527601934</v>
      </c>
      <c r="U212" s="37" t="b">
        <f t="shared" si="60"/>
        <v>0</v>
      </c>
      <c r="V212" s="36">
        <f t="shared" si="63"/>
        <v>304.66666666666669</v>
      </c>
      <c r="W212" s="37">
        <f t="shared" si="64"/>
        <v>0</v>
      </c>
      <c r="X212" s="37" t="b">
        <f t="shared" si="61"/>
        <v>0</v>
      </c>
      <c r="Y212" s="36">
        <f t="shared" si="65"/>
        <v>167.56666666666666</v>
      </c>
    </row>
    <row r="213" spans="1:25">
      <c r="A213" s="33" t="s">
        <v>42</v>
      </c>
      <c r="B213" s="33" t="s">
        <v>252</v>
      </c>
      <c r="C213" s="34">
        <v>9</v>
      </c>
      <c r="D213" s="34">
        <v>5</v>
      </c>
      <c r="E213" s="34">
        <v>0.5</v>
      </c>
      <c r="F213" s="34">
        <v>124</v>
      </c>
      <c r="G213" s="34">
        <v>114</v>
      </c>
      <c r="H213" s="34">
        <v>26</v>
      </c>
      <c r="I213" s="10">
        <f t="shared" si="51"/>
        <v>9</v>
      </c>
      <c r="J213" s="10">
        <f t="shared" si="52"/>
        <v>6.25</v>
      </c>
      <c r="K213" s="10">
        <f t="shared" si="53"/>
        <v>12.5</v>
      </c>
      <c r="L213" s="10">
        <f t="shared" si="54"/>
        <v>70</v>
      </c>
      <c r="M213" s="10">
        <f t="shared" si="55"/>
        <v>82</v>
      </c>
      <c r="N213" s="10">
        <f t="shared" si="56"/>
        <v>37.142857142857146</v>
      </c>
      <c r="O213" s="10">
        <f t="shared" si="57"/>
        <v>82</v>
      </c>
      <c r="P213" s="35" t="str">
        <f t="shared" si="62"/>
        <v>PM10</v>
      </c>
      <c r="Q213" s="35" t="str">
        <f t="shared" si="58"/>
        <v>二级，良</v>
      </c>
      <c r="R213" s="36">
        <f t="shared" si="59"/>
        <v>22.807017543859647</v>
      </c>
      <c r="S213" s="36">
        <f t="shared" si="66"/>
        <v>11.048025399863917</v>
      </c>
      <c r="T213" s="36">
        <f t="shared" si="67"/>
        <v>11.75899214399573</v>
      </c>
      <c r="U213" s="37" t="b">
        <f t="shared" si="60"/>
        <v>0</v>
      </c>
      <c r="V213" s="36">
        <f t="shared" si="63"/>
        <v>290.33333333333331</v>
      </c>
      <c r="W213" s="37">
        <f t="shared" si="64"/>
        <v>0</v>
      </c>
      <c r="X213" s="37" t="b">
        <f t="shared" si="61"/>
        <v>0</v>
      </c>
      <c r="Y213" s="36">
        <f t="shared" si="65"/>
        <v>159.68333333333334</v>
      </c>
    </row>
    <row r="214" spans="1:25">
      <c r="A214" s="33" t="s">
        <v>42</v>
      </c>
      <c r="B214" s="33" t="s">
        <v>253</v>
      </c>
      <c r="C214" s="34">
        <v>9</v>
      </c>
      <c r="D214" s="34">
        <v>5</v>
      </c>
      <c r="E214" s="34">
        <v>0.5</v>
      </c>
      <c r="F214" s="34">
        <v>123</v>
      </c>
      <c r="G214" s="34">
        <v>99</v>
      </c>
      <c r="H214" s="34">
        <v>24</v>
      </c>
      <c r="I214" s="10">
        <f t="shared" si="51"/>
        <v>9</v>
      </c>
      <c r="J214" s="10">
        <f t="shared" si="52"/>
        <v>6.25</v>
      </c>
      <c r="K214" s="10">
        <f t="shared" si="53"/>
        <v>12.5</v>
      </c>
      <c r="L214" s="10">
        <f t="shared" si="54"/>
        <v>69.166666666666671</v>
      </c>
      <c r="M214" s="10">
        <f t="shared" si="55"/>
        <v>74.5</v>
      </c>
      <c r="N214" s="10">
        <f t="shared" si="56"/>
        <v>34.285714285714285</v>
      </c>
      <c r="O214" s="10">
        <f t="shared" si="57"/>
        <v>74.5</v>
      </c>
      <c r="P214" s="35" t="str">
        <f t="shared" si="62"/>
        <v>PM10</v>
      </c>
      <c r="Q214" s="35" t="str">
        <f t="shared" si="58"/>
        <v>二级，良</v>
      </c>
      <c r="R214" s="36">
        <f t="shared" si="59"/>
        <v>24.242424242424242</v>
      </c>
      <c r="S214" s="36">
        <f t="shared" si="66"/>
        <v>11.460514957090318</v>
      </c>
      <c r="T214" s="36">
        <f t="shared" si="67"/>
        <v>12.781909285333924</v>
      </c>
      <c r="U214" s="37" t="b">
        <f t="shared" si="60"/>
        <v>0</v>
      </c>
      <c r="V214" s="36">
        <f t="shared" si="63"/>
        <v>263</v>
      </c>
      <c r="W214" s="37">
        <f t="shared" si="64"/>
        <v>0</v>
      </c>
      <c r="X214" s="37" t="b">
        <f t="shared" si="61"/>
        <v>0</v>
      </c>
      <c r="Y214" s="36">
        <f t="shared" si="65"/>
        <v>144.65</v>
      </c>
    </row>
    <row r="215" spans="1:25">
      <c r="A215" s="33" t="s">
        <v>42</v>
      </c>
      <c r="B215" s="33" t="s">
        <v>254</v>
      </c>
      <c r="C215" s="34">
        <v>10</v>
      </c>
      <c r="D215" s="34">
        <v>6</v>
      </c>
      <c r="E215" s="34">
        <v>0.5</v>
      </c>
      <c r="F215" s="34">
        <v>122</v>
      </c>
      <c r="G215" s="34">
        <v>111</v>
      </c>
      <c r="H215" s="34">
        <v>25</v>
      </c>
      <c r="I215" s="10">
        <f t="shared" si="51"/>
        <v>10</v>
      </c>
      <c r="J215" s="10">
        <f t="shared" si="52"/>
        <v>7.5</v>
      </c>
      <c r="K215" s="10">
        <f t="shared" si="53"/>
        <v>12.5</v>
      </c>
      <c r="L215" s="10">
        <f t="shared" si="54"/>
        <v>68.333333333333329</v>
      </c>
      <c r="M215" s="10">
        <f t="shared" si="55"/>
        <v>80.5</v>
      </c>
      <c r="N215" s="10">
        <f t="shared" si="56"/>
        <v>35.714285714285715</v>
      </c>
      <c r="O215" s="10">
        <f t="shared" si="57"/>
        <v>80.5</v>
      </c>
      <c r="P215" s="35" t="str">
        <f t="shared" si="62"/>
        <v>PM10</v>
      </c>
      <c r="Q215" s="35" t="str">
        <f t="shared" si="58"/>
        <v>二级，良</v>
      </c>
      <c r="R215" s="36">
        <f t="shared" si="59"/>
        <v>22.522522522522522</v>
      </c>
      <c r="S215" s="36">
        <f t="shared" si="66"/>
        <v>11.698443374209484</v>
      </c>
      <c r="T215" s="36">
        <f t="shared" si="67"/>
        <v>10.824079148313038</v>
      </c>
      <c r="U215" s="37" t="b">
        <f t="shared" si="60"/>
        <v>0</v>
      </c>
      <c r="V215" s="36">
        <f t="shared" si="63"/>
        <v>238.33333333333334</v>
      </c>
      <c r="W215" s="37">
        <f t="shared" si="64"/>
        <v>0</v>
      </c>
      <c r="X215" s="37" t="b">
        <f t="shared" si="61"/>
        <v>0</v>
      </c>
      <c r="Y215" s="36">
        <f t="shared" si="65"/>
        <v>131.08333333333334</v>
      </c>
    </row>
    <row r="216" spans="1:25">
      <c r="A216" s="33" t="s">
        <v>42</v>
      </c>
      <c r="B216" s="33" t="s">
        <v>255</v>
      </c>
      <c r="C216" s="34">
        <v>10</v>
      </c>
      <c r="D216" s="34">
        <v>13</v>
      </c>
      <c r="E216" s="34">
        <v>0.5</v>
      </c>
      <c r="F216" s="34">
        <v>112</v>
      </c>
      <c r="G216" s="34">
        <v>106</v>
      </c>
      <c r="H216" s="34">
        <v>25</v>
      </c>
      <c r="I216" s="10">
        <f t="shared" si="51"/>
        <v>10</v>
      </c>
      <c r="J216" s="10">
        <f t="shared" si="52"/>
        <v>16.25</v>
      </c>
      <c r="K216" s="10">
        <f t="shared" si="53"/>
        <v>12.5</v>
      </c>
      <c r="L216" s="10">
        <f t="shared" si="54"/>
        <v>60</v>
      </c>
      <c r="M216" s="10">
        <f t="shared" si="55"/>
        <v>78</v>
      </c>
      <c r="N216" s="10">
        <f t="shared" si="56"/>
        <v>35.714285714285715</v>
      </c>
      <c r="O216" s="10">
        <f t="shared" si="57"/>
        <v>78</v>
      </c>
      <c r="P216" s="35" t="str">
        <f t="shared" si="62"/>
        <v>PM10</v>
      </c>
      <c r="Q216" s="35" t="str">
        <f t="shared" si="58"/>
        <v>二级，良</v>
      </c>
      <c r="R216" s="36">
        <f t="shared" si="59"/>
        <v>23.584905660377359</v>
      </c>
      <c r="S216" s="36">
        <f t="shared" si="66"/>
        <v>11.938415489181599</v>
      </c>
      <c r="T216" s="36">
        <f t="shared" si="67"/>
        <v>11.64649017119576</v>
      </c>
      <c r="U216" s="37" t="b">
        <f t="shared" si="60"/>
        <v>0</v>
      </c>
      <c r="V216" s="36">
        <f t="shared" si="63"/>
        <v>219.33333333333334</v>
      </c>
      <c r="W216" s="37">
        <f t="shared" si="64"/>
        <v>0</v>
      </c>
      <c r="X216" s="37" t="b">
        <f t="shared" si="61"/>
        <v>0</v>
      </c>
      <c r="Y216" s="36">
        <f t="shared" si="65"/>
        <v>120.63333333333334</v>
      </c>
    </row>
    <row r="217" spans="1:25">
      <c r="A217" s="33" t="s">
        <v>42</v>
      </c>
      <c r="B217" s="33" t="s">
        <v>256</v>
      </c>
      <c r="C217" s="34">
        <v>10</v>
      </c>
      <c r="D217" s="34">
        <v>36</v>
      </c>
      <c r="E217" s="34">
        <v>0.5</v>
      </c>
      <c r="F217" s="34">
        <v>75</v>
      </c>
      <c r="G217" s="34">
        <v>110</v>
      </c>
      <c r="H217" s="34">
        <v>31</v>
      </c>
      <c r="I217" s="10">
        <f t="shared" si="51"/>
        <v>10</v>
      </c>
      <c r="J217" s="10">
        <f t="shared" si="52"/>
        <v>45</v>
      </c>
      <c r="K217" s="10">
        <f t="shared" si="53"/>
        <v>12.5</v>
      </c>
      <c r="L217" s="10">
        <f t="shared" si="54"/>
        <v>37.5</v>
      </c>
      <c r="M217" s="10">
        <f t="shared" si="55"/>
        <v>80</v>
      </c>
      <c r="N217" s="10">
        <f t="shared" si="56"/>
        <v>44.285714285714285</v>
      </c>
      <c r="O217" s="10">
        <f t="shared" si="57"/>
        <v>80</v>
      </c>
      <c r="P217" s="35" t="str">
        <f t="shared" si="62"/>
        <v>PM10</v>
      </c>
      <c r="Q217" s="35" t="str">
        <f t="shared" si="58"/>
        <v>二级，良</v>
      </c>
      <c r="R217" s="36">
        <f t="shared" si="59"/>
        <v>28.18181818181818</v>
      </c>
      <c r="S217" s="36">
        <f t="shared" si="66"/>
        <v>11.912673851735169</v>
      </c>
      <c r="T217" s="36">
        <f t="shared" si="67"/>
        <v>16.269144330083009</v>
      </c>
      <c r="U217" s="37" t="b">
        <f t="shared" si="60"/>
        <v>0</v>
      </c>
      <c r="V217" s="36">
        <f t="shared" si="63"/>
        <v>217</v>
      </c>
      <c r="W217" s="37">
        <f t="shared" si="64"/>
        <v>0</v>
      </c>
      <c r="X217" s="37" t="b">
        <f t="shared" si="61"/>
        <v>0</v>
      </c>
      <c r="Y217" s="36">
        <f t="shared" si="65"/>
        <v>119.35</v>
      </c>
    </row>
    <row r="218" spans="1:25">
      <c r="A218" s="33" t="s">
        <v>42</v>
      </c>
      <c r="B218" s="33" t="s">
        <v>257</v>
      </c>
      <c r="C218" s="34">
        <v>9</v>
      </c>
      <c r="D218" s="34">
        <v>21</v>
      </c>
      <c r="E218" s="34">
        <v>0.6</v>
      </c>
      <c r="F218" s="34">
        <v>69</v>
      </c>
      <c r="G218" s="34">
        <v>134</v>
      </c>
      <c r="H218" s="34">
        <v>41</v>
      </c>
      <c r="I218" s="10">
        <f t="shared" si="51"/>
        <v>9</v>
      </c>
      <c r="J218" s="10">
        <f t="shared" si="52"/>
        <v>26.25</v>
      </c>
      <c r="K218" s="10">
        <f t="shared" si="53"/>
        <v>15</v>
      </c>
      <c r="L218" s="10">
        <f t="shared" si="54"/>
        <v>34.5</v>
      </c>
      <c r="M218" s="10">
        <f t="shared" si="55"/>
        <v>92</v>
      </c>
      <c r="N218" s="10">
        <f t="shared" si="56"/>
        <v>57.5</v>
      </c>
      <c r="O218" s="10">
        <f t="shared" si="57"/>
        <v>92</v>
      </c>
      <c r="P218" s="35" t="str">
        <f t="shared" si="62"/>
        <v>PM10</v>
      </c>
      <c r="Q218" s="35" t="str">
        <f t="shared" si="58"/>
        <v>二级，良</v>
      </c>
      <c r="R218" s="36">
        <f t="shared" si="59"/>
        <v>30.597014925373134</v>
      </c>
      <c r="S218" s="36">
        <f t="shared" si="66"/>
        <v>12.1204859173454</v>
      </c>
      <c r="T218" s="36">
        <f t="shared" si="67"/>
        <v>18.476529008027732</v>
      </c>
      <c r="U218" s="37" t="b">
        <f t="shared" si="60"/>
        <v>0</v>
      </c>
      <c r="V218" s="36">
        <f t="shared" si="63"/>
        <v>217.33333333333334</v>
      </c>
      <c r="W218" s="37">
        <f t="shared" si="64"/>
        <v>0</v>
      </c>
      <c r="X218" s="37" t="b">
        <f t="shared" si="61"/>
        <v>0</v>
      </c>
      <c r="Y218" s="36">
        <f t="shared" si="65"/>
        <v>119.53333333333333</v>
      </c>
    </row>
    <row r="219" spans="1:25">
      <c r="A219" s="33" t="s">
        <v>42</v>
      </c>
      <c r="B219" s="33" t="s">
        <v>258</v>
      </c>
      <c r="C219" s="34">
        <v>8</v>
      </c>
      <c r="D219" s="34">
        <v>6</v>
      </c>
      <c r="E219" s="34">
        <v>0.5</v>
      </c>
      <c r="F219" s="34">
        <v>85</v>
      </c>
      <c r="G219" s="34">
        <v>114</v>
      </c>
      <c r="H219" s="34">
        <v>25</v>
      </c>
      <c r="I219" s="10">
        <f t="shared" si="51"/>
        <v>8</v>
      </c>
      <c r="J219" s="10">
        <f t="shared" si="52"/>
        <v>7.5</v>
      </c>
      <c r="K219" s="10">
        <f t="shared" si="53"/>
        <v>12.5</v>
      </c>
      <c r="L219" s="10">
        <f t="shared" si="54"/>
        <v>42.5</v>
      </c>
      <c r="M219" s="10">
        <f t="shared" si="55"/>
        <v>82</v>
      </c>
      <c r="N219" s="10">
        <f t="shared" si="56"/>
        <v>35.714285714285715</v>
      </c>
      <c r="O219" s="10">
        <f t="shared" si="57"/>
        <v>82</v>
      </c>
      <c r="P219" s="35" t="str">
        <f t="shared" si="62"/>
        <v>PM10</v>
      </c>
      <c r="Q219" s="35" t="str">
        <f t="shared" si="58"/>
        <v>二级，良</v>
      </c>
      <c r="R219" s="36">
        <f t="shared" si="59"/>
        <v>21.929824561403507</v>
      </c>
      <c r="S219" s="36">
        <f t="shared" si="66"/>
        <v>12.661308589697924</v>
      </c>
      <c r="T219" s="36">
        <f t="shared" si="67"/>
        <v>9.2685159717055825</v>
      </c>
      <c r="U219" s="37" t="b">
        <f t="shared" si="60"/>
        <v>0</v>
      </c>
      <c r="V219" s="36">
        <f t="shared" si="63"/>
        <v>224.66666666666666</v>
      </c>
      <c r="W219" s="37">
        <f t="shared" si="64"/>
        <v>0</v>
      </c>
      <c r="X219" s="37" t="b">
        <f t="shared" si="61"/>
        <v>0</v>
      </c>
      <c r="Y219" s="36">
        <f t="shared" si="65"/>
        <v>123.56666666666666</v>
      </c>
    </row>
    <row r="220" spans="1:25">
      <c r="A220" s="33" t="s">
        <v>42</v>
      </c>
      <c r="B220" s="33" t="s">
        <v>259</v>
      </c>
      <c r="C220" s="34">
        <v>8</v>
      </c>
      <c r="D220" s="34">
        <v>6</v>
      </c>
      <c r="E220" s="34">
        <v>0.5</v>
      </c>
      <c r="F220" s="34">
        <v>86</v>
      </c>
      <c r="G220" s="34">
        <v>91</v>
      </c>
      <c r="H220" s="34">
        <v>22</v>
      </c>
      <c r="I220" s="10">
        <f t="shared" si="51"/>
        <v>8</v>
      </c>
      <c r="J220" s="10">
        <f t="shared" si="52"/>
        <v>7.5</v>
      </c>
      <c r="K220" s="10">
        <f t="shared" si="53"/>
        <v>12.5</v>
      </c>
      <c r="L220" s="10">
        <f t="shared" si="54"/>
        <v>43</v>
      </c>
      <c r="M220" s="10">
        <f t="shared" si="55"/>
        <v>70.5</v>
      </c>
      <c r="N220" s="10">
        <f t="shared" si="56"/>
        <v>31.428571428571427</v>
      </c>
      <c r="O220" s="10">
        <f t="shared" si="57"/>
        <v>70.5</v>
      </c>
      <c r="P220" s="35" t="str">
        <f t="shared" si="62"/>
        <v>PM10</v>
      </c>
      <c r="Q220" s="35" t="str">
        <f t="shared" si="58"/>
        <v>二级，良</v>
      </c>
      <c r="R220" s="36">
        <f t="shared" si="59"/>
        <v>24.175824175824175</v>
      </c>
      <c r="S220" s="36">
        <f t="shared" si="66"/>
        <v>12.588209174493246</v>
      </c>
      <c r="T220" s="36">
        <f t="shared" si="67"/>
        <v>11.58761500133093</v>
      </c>
      <c r="U220" s="37" t="b">
        <f t="shared" si="60"/>
        <v>0</v>
      </c>
      <c r="V220" s="36">
        <f t="shared" si="63"/>
        <v>224.66666666666666</v>
      </c>
      <c r="W220" s="37">
        <f t="shared" si="64"/>
        <v>0</v>
      </c>
      <c r="X220" s="37" t="b">
        <f t="shared" si="61"/>
        <v>0</v>
      </c>
      <c r="Y220" s="36">
        <f t="shared" si="65"/>
        <v>123.56666666666666</v>
      </c>
    </row>
    <row r="221" spans="1:25">
      <c r="A221" s="33" t="s">
        <v>42</v>
      </c>
      <c r="B221" s="33" t="s">
        <v>260</v>
      </c>
      <c r="C221" s="34">
        <v>8</v>
      </c>
      <c r="D221" s="34">
        <v>7</v>
      </c>
      <c r="E221" s="34">
        <v>0.5</v>
      </c>
      <c r="F221" s="34">
        <v>74</v>
      </c>
      <c r="G221" s="34">
        <v>80</v>
      </c>
      <c r="H221" s="34">
        <v>25</v>
      </c>
      <c r="I221" s="10">
        <f t="shared" si="51"/>
        <v>8</v>
      </c>
      <c r="J221" s="10">
        <f t="shared" si="52"/>
        <v>8.75</v>
      </c>
      <c r="K221" s="10">
        <f t="shared" si="53"/>
        <v>12.5</v>
      </c>
      <c r="L221" s="10">
        <f t="shared" si="54"/>
        <v>37</v>
      </c>
      <c r="M221" s="10">
        <f t="shared" si="55"/>
        <v>65</v>
      </c>
      <c r="N221" s="10">
        <f t="shared" si="56"/>
        <v>35.714285714285715</v>
      </c>
      <c r="O221" s="10">
        <f t="shared" si="57"/>
        <v>65</v>
      </c>
      <c r="P221" s="35" t="str">
        <f t="shared" si="62"/>
        <v>PM10</v>
      </c>
      <c r="Q221" s="35" t="str">
        <f t="shared" si="58"/>
        <v>二级，良</v>
      </c>
      <c r="R221" s="36">
        <f t="shared" si="59"/>
        <v>31.25</v>
      </c>
      <c r="S221" s="36">
        <f t="shared" si="66"/>
        <v>12.582659168943238</v>
      </c>
      <c r="T221" s="36">
        <f t="shared" si="67"/>
        <v>18.667340831056762</v>
      </c>
      <c r="U221" s="37" t="b">
        <f t="shared" si="60"/>
        <v>0</v>
      </c>
      <c r="V221" s="36">
        <f t="shared" si="63"/>
        <v>222</v>
      </c>
      <c r="W221" s="37">
        <f t="shared" si="64"/>
        <v>0</v>
      </c>
      <c r="X221" s="37" t="b">
        <f t="shared" si="61"/>
        <v>0</v>
      </c>
      <c r="Y221" s="36">
        <f t="shared" si="65"/>
        <v>122.1</v>
      </c>
    </row>
    <row r="222" spans="1:25">
      <c r="A222" s="33" t="s">
        <v>42</v>
      </c>
      <c r="B222" s="33" t="s">
        <v>261</v>
      </c>
      <c r="C222" s="34">
        <v>8</v>
      </c>
      <c r="D222" s="34">
        <v>9</v>
      </c>
      <c r="E222" s="34">
        <v>0.5</v>
      </c>
      <c r="F222" s="34">
        <v>63</v>
      </c>
      <c r="G222" s="34">
        <v>94</v>
      </c>
      <c r="H222" s="34">
        <v>26</v>
      </c>
      <c r="I222" s="10">
        <f t="shared" si="51"/>
        <v>8</v>
      </c>
      <c r="J222" s="10">
        <f t="shared" si="52"/>
        <v>11.25</v>
      </c>
      <c r="K222" s="10">
        <f t="shared" si="53"/>
        <v>12.5</v>
      </c>
      <c r="L222" s="10">
        <f t="shared" si="54"/>
        <v>31.5</v>
      </c>
      <c r="M222" s="10">
        <f t="shared" si="55"/>
        <v>72</v>
      </c>
      <c r="N222" s="10">
        <f t="shared" si="56"/>
        <v>37.142857142857146</v>
      </c>
      <c r="O222" s="10">
        <f t="shared" si="57"/>
        <v>72</v>
      </c>
      <c r="P222" s="35" t="str">
        <f t="shared" si="62"/>
        <v>PM10</v>
      </c>
      <c r="Q222" s="35" t="str">
        <f t="shared" si="58"/>
        <v>二级，良</v>
      </c>
      <c r="R222" s="36">
        <f t="shared" si="59"/>
        <v>27.659574468085108</v>
      </c>
      <c r="S222" s="36">
        <f t="shared" si="66"/>
        <v>13.309948958733031</v>
      </c>
      <c r="T222" s="36">
        <f t="shared" si="67"/>
        <v>14.349625509352077</v>
      </c>
      <c r="U222" s="37" t="b">
        <f t="shared" si="60"/>
        <v>0</v>
      </c>
      <c r="V222" s="36">
        <f t="shared" si="63"/>
        <v>211.66666666666666</v>
      </c>
      <c r="W222" s="37">
        <f t="shared" si="64"/>
        <v>0</v>
      </c>
      <c r="X222" s="37" t="b">
        <f t="shared" si="61"/>
        <v>0</v>
      </c>
      <c r="Y222" s="36">
        <f t="shared" si="65"/>
        <v>116.41666666666666</v>
      </c>
    </row>
    <row r="223" spans="1:25">
      <c r="A223" s="33" t="s">
        <v>42</v>
      </c>
      <c r="B223" s="33" t="s">
        <v>262</v>
      </c>
      <c r="C223" s="34">
        <v>9</v>
      </c>
      <c r="D223" s="34">
        <v>13</v>
      </c>
      <c r="E223" s="34">
        <v>0.5</v>
      </c>
      <c r="F223" s="34">
        <v>66</v>
      </c>
      <c r="G223" s="34">
        <v>112</v>
      </c>
      <c r="H223" s="34">
        <v>26</v>
      </c>
      <c r="I223" s="10">
        <f t="shared" si="51"/>
        <v>9</v>
      </c>
      <c r="J223" s="10">
        <f t="shared" si="52"/>
        <v>16.25</v>
      </c>
      <c r="K223" s="10">
        <f t="shared" si="53"/>
        <v>12.5</v>
      </c>
      <c r="L223" s="10">
        <f t="shared" si="54"/>
        <v>33</v>
      </c>
      <c r="M223" s="10">
        <f t="shared" si="55"/>
        <v>81</v>
      </c>
      <c r="N223" s="10">
        <f t="shared" si="56"/>
        <v>37.142857142857146</v>
      </c>
      <c r="O223" s="10">
        <f t="shared" si="57"/>
        <v>81</v>
      </c>
      <c r="P223" s="35" t="str">
        <f t="shared" si="62"/>
        <v>PM10</v>
      </c>
      <c r="Q223" s="35" t="str">
        <f t="shared" si="58"/>
        <v>二级，良</v>
      </c>
      <c r="R223" s="36">
        <f t="shared" si="59"/>
        <v>23.214285714285715</v>
      </c>
      <c r="S223" s="36">
        <f t="shared" si="66"/>
        <v>13.649504692708675</v>
      </c>
      <c r="T223" s="36">
        <f t="shared" si="67"/>
        <v>9.5647810215770406</v>
      </c>
      <c r="U223" s="37" t="b">
        <f t="shared" si="60"/>
        <v>0</v>
      </c>
      <c r="V223" s="36">
        <f t="shared" si="63"/>
        <v>207.66666666666666</v>
      </c>
      <c r="W223" s="37">
        <f t="shared" si="64"/>
        <v>0</v>
      </c>
      <c r="X223" s="37" t="b">
        <f t="shared" si="61"/>
        <v>0</v>
      </c>
      <c r="Y223" s="36">
        <f t="shared" si="65"/>
        <v>114.21666666666667</v>
      </c>
    </row>
    <row r="224" spans="1:25">
      <c r="A224" s="33" t="s">
        <v>42</v>
      </c>
      <c r="B224" s="33" t="s">
        <v>263</v>
      </c>
      <c r="C224" s="34">
        <v>8</v>
      </c>
      <c r="D224" s="34">
        <v>9</v>
      </c>
      <c r="E224" s="34">
        <v>0.5</v>
      </c>
      <c r="F224" s="34">
        <v>78</v>
      </c>
      <c r="G224" s="34">
        <v>103</v>
      </c>
      <c r="H224" s="34">
        <v>23</v>
      </c>
      <c r="I224" s="10">
        <f t="shared" si="51"/>
        <v>8</v>
      </c>
      <c r="J224" s="10">
        <f t="shared" si="52"/>
        <v>11.25</v>
      </c>
      <c r="K224" s="10">
        <f t="shared" si="53"/>
        <v>12.5</v>
      </c>
      <c r="L224" s="10">
        <f t="shared" si="54"/>
        <v>39</v>
      </c>
      <c r="M224" s="10">
        <f t="shared" si="55"/>
        <v>76.5</v>
      </c>
      <c r="N224" s="10">
        <f t="shared" si="56"/>
        <v>32.857142857142854</v>
      </c>
      <c r="O224" s="10">
        <f t="shared" si="57"/>
        <v>76.5</v>
      </c>
      <c r="P224" s="35" t="str">
        <f t="shared" si="62"/>
        <v>PM10</v>
      </c>
      <c r="Q224" s="35" t="str">
        <f t="shared" si="58"/>
        <v>二级，良</v>
      </c>
      <c r="R224" s="36">
        <f t="shared" si="59"/>
        <v>22.330097087378643</v>
      </c>
      <c r="S224" s="36">
        <f t="shared" si="66"/>
        <v>13.235543653747635</v>
      </c>
      <c r="T224" s="36">
        <f t="shared" si="67"/>
        <v>9.0945534336310079</v>
      </c>
      <c r="U224" s="37" t="b">
        <f t="shared" si="60"/>
        <v>0</v>
      </c>
      <c r="V224" s="36">
        <f t="shared" si="63"/>
        <v>208.33333333333334</v>
      </c>
      <c r="W224" s="37">
        <f t="shared" si="64"/>
        <v>0</v>
      </c>
      <c r="X224" s="37" t="b">
        <f t="shared" si="61"/>
        <v>0</v>
      </c>
      <c r="Y224" s="36">
        <f t="shared" si="65"/>
        <v>114.58333333333334</v>
      </c>
    </row>
    <row r="225" spans="1:25">
      <c r="A225" s="33" t="s">
        <v>42</v>
      </c>
      <c r="B225" s="33" t="s">
        <v>264</v>
      </c>
      <c r="C225" s="34">
        <v>8</v>
      </c>
      <c r="D225" s="34">
        <v>6</v>
      </c>
      <c r="E225" s="34">
        <v>0.5</v>
      </c>
      <c r="F225" s="34">
        <v>80</v>
      </c>
      <c r="G225" s="34">
        <v>88</v>
      </c>
      <c r="H225" s="34">
        <v>23</v>
      </c>
      <c r="I225" s="10">
        <f t="shared" si="51"/>
        <v>8</v>
      </c>
      <c r="J225" s="10">
        <f t="shared" si="52"/>
        <v>7.5</v>
      </c>
      <c r="K225" s="10">
        <f t="shared" si="53"/>
        <v>12.5</v>
      </c>
      <c r="L225" s="10">
        <f t="shared" si="54"/>
        <v>40</v>
      </c>
      <c r="M225" s="10">
        <f t="shared" si="55"/>
        <v>69</v>
      </c>
      <c r="N225" s="10">
        <f t="shared" si="56"/>
        <v>32.857142857142854</v>
      </c>
      <c r="O225" s="10">
        <f t="shared" si="57"/>
        <v>69</v>
      </c>
      <c r="P225" s="35" t="str">
        <f t="shared" si="62"/>
        <v>PM10</v>
      </c>
      <c r="Q225" s="35" t="str">
        <f t="shared" si="58"/>
        <v>二级，良</v>
      </c>
      <c r="R225" s="36">
        <f t="shared" si="59"/>
        <v>26.136363636363637</v>
      </c>
      <c r="S225" s="36">
        <f t="shared" si="66"/>
        <v>12.546633833914763</v>
      </c>
      <c r="T225" s="36">
        <f t="shared" si="67"/>
        <v>13.589729802448874</v>
      </c>
      <c r="U225" s="37" t="b">
        <f t="shared" si="60"/>
        <v>0</v>
      </c>
      <c r="V225" s="36">
        <f t="shared" si="63"/>
        <v>198</v>
      </c>
      <c r="W225" s="37">
        <f t="shared" si="64"/>
        <v>0</v>
      </c>
      <c r="X225" s="37" t="b">
        <f t="shared" si="61"/>
        <v>0</v>
      </c>
      <c r="Y225" s="36">
        <f t="shared" si="65"/>
        <v>108.9</v>
      </c>
    </row>
    <row r="226" spans="1:25">
      <c r="A226" s="33" t="s">
        <v>42</v>
      </c>
      <c r="B226" s="33" t="s">
        <v>265</v>
      </c>
      <c r="C226" s="34">
        <v>8</v>
      </c>
      <c r="D226" s="34">
        <v>9</v>
      </c>
      <c r="E226" s="34">
        <v>0.5</v>
      </c>
      <c r="F226" s="34">
        <v>74</v>
      </c>
      <c r="G226" s="34">
        <v>87</v>
      </c>
      <c r="H226" s="34">
        <v>24</v>
      </c>
      <c r="I226" s="10">
        <f t="shared" si="51"/>
        <v>8</v>
      </c>
      <c r="J226" s="10">
        <f t="shared" si="52"/>
        <v>11.25</v>
      </c>
      <c r="K226" s="10">
        <f t="shared" si="53"/>
        <v>12.5</v>
      </c>
      <c r="L226" s="10">
        <f t="shared" si="54"/>
        <v>37</v>
      </c>
      <c r="M226" s="10">
        <f t="shared" si="55"/>
        <v>68.5</v>
      </c>
      <c r="N226" s="10">
        <f t="shared" si="56"/>
        <v>34.285714285714285</v>
      </c>
      <c r="O226" s="10">
        <f t="shared" si="57"/>
        <v>68.5</v>
      </c>
      <c r="P226" s="35" t="str">
        <f t="shared" si="62"/>
        <v>PM10</v>
      </c>
      <c r="Q226" s="35" t="str">
        <f t="shared" si="58"/>
        <v>二级，良</v>
      </c>
      <c r="R226" s="36">
        <f t="shared" si="59"/>
        <v>27.586206896551722</v>
      </c>
      <c r="S226" s="36">
        <f t="shared" si="66"/>
        <v>12.897178756828106</v>
      </c>
      <c r="T226" s="36">
        <f t="shared" si="67"/>
        <v>14.689028139723616</v>
      </c>
      <c r="U226" s="37" t="b">
        <f t="shared" si="60"/>
        <v>0</v>
      </c>
      <c r="V226" s="36">
        <f t="shared" si="63"/>
        <v>189.33333333333334</v>
      </c>
      <c r="W226" s="37">
        <f t="shared" si="64"/>
        <v>0</v>
      </c>
      <c r="X226" s="37" t="b">
        <f t="shared" si="61"/>
        <v>0</v>
      </c>
      <c r="Y226" s="36">
        <f t="shared" si="65"/>
        <v>104.13333333333334</v>
      </c>
    </row>
    <row r="227" spans="1:25">
      <c r="A227" s="33" t="s">
        <v>42</v>
      </c>
      <c r="B227" s="33" t="s">
        <v>266</v>
      </c>
      <c r="C227" s="34">
        <v>8</v>
      </c>
      <c r="D227" s="34">
        <v>8</v>
      </c>
      <c r="E227" s="34">
        <v>0.5</v>
      </c>
      <c r="F227" s="34">
        <v>74</v>
      </c>
      <c r="G227" s="34">
        <v>72</v>
      </c>
      <c r="H227" s="34">
        <v>22</v>
      </c>
      <c r="I227" s="10">
        <f t="shared" si="51"/>
        <v>8</v>
      </c>
      <c r="J227" s="10">
        <f t="shared" si="52"/>
        <v>10</v>
      </c>
      <c r="K227" s="10">
        <f t="shared" si="53"/>
        <v>12.5</v>
      </c>
      <c r="L227" s="10">
        <f t="shared" si="54"/>
        <v>37</v>
      </c>
      <c r="M227" s="10">
        <f t="shared" si="55"/>
        <v>61</v>
      </c>
      <c r="N227" s="10">
        <f t="shared" si="56"/>
        <v>31.428571428571427</v>
      </c>
      <c r="O227" s="10">
        <f t="shared" si="57"/>
        <v>61</v>
      </c>
      <c r="P227" s="35" t="str">
        <f t="shared" si="62"/>
        <v>PM10</v>
      </c>
      <c r="Q227" s="35" t="str">
        <f t="shared" si="58"/>
        <v>二级，良</v>
      </c>
      <c r="R227" s="36">
        <f t="shared" si="59"/>
        <v>30.555555555555557</v>
      </c>
      <c r="S227" s="36">
        <f t="shared" si="66"/>
        <v>13.181377316888735</v>
      </c>
      <c r="T227" s="36">
        <f t="shared" si="67"/>
        <v>17.374178238666822</v>
      </c>
      <c r="U227" s="37" t="b">
        <f t="shared" si="60"/>
        <v>0</v>
      </c>
      <c r="V227" s="36">
        <f t="shared" si="63"/>
        <v>188</v>
      </c>
      <c r="W227" s="37">
        <f t="shared" si="64"/>
        <v>0</v>
      </c>
      <c r="X227" s="37" t="b">
        <f t="shared" si="61"/>
        <v>0</v>
      </c>
      <c r="Y227" s="36">
        <f t="shared" si="65"/>
        <v>103.4</v>
      </c>
    </row>
    <row r="228" spans="1:25">
      <c r="A228" s="33" t="s">
        <v>42</v>
      </c>
      <c r="B228" s="33" t="s">
        <v>267</v>
      </c>
      <c r="C228" s="34">
        <v>8</v>
      </c>
      <c r="D228" s="34">
        <v>9</v>
      </c>
      <c r="E228" s="34">
        <v>0.5</v>
      </c>
      <c r="F228" s="34">
        <v>77</v>
      </c>
      <c r="G228" s="34">
        <v>69</v>
      </c>
      <c r="H228" s="34">
        <v>24</v>
      </c>
      <c r="I228" s="10">
        <f t="shared" si="51"/>
        <v>8</v>
      </c>
      <c r="J228" s="10">
        <f t="shared" si="52"/>
        <v>11.25</v>
      </c>
      <c r="K228" s="10">
        <f t="shared" si="53"/>
        <v>12.5</v>
      </c>
      <c r="L228" s="10">
        <f t="shared" si="54"/>
        <v>38.5</v>
      </c>
      <c r="M228" s="10">
        <f t="shared" si="55"/>
        <v>59.5</v>
      </c>
      <c r="N228" s="10">
        <f t="shared" si="56"/>
        <v>34.285714285714285</v>
      </c>
      <c r="O228" s="10">
        <f t="shared" si="57"/>
        <v>59.5</v>
      </c>
      <c r="P228" s="35" t="str">
        <f t="shared" si="62"/>
        <v>PM10</v>
      </c>
      <c r="Q228" s="35" t="str">
        <f t="shared" si="58"/>
        <v>二级，良</v>
      </c>
      <c r="R228" s="36">
        <f t="shared" si="59"/>
        <v>34.782608695652172</v>
      </c>
      <c r="S228" s="36">
        <f t="shared" si="66"/>
        <v>13.123506946518367</v>
      </c>
      <c r="T228" s="36">
        <f t="shared" si="67"/>
        <v>21.659101749133804</v>
      </c>
      <c r="U228" s="37" t="b">
        <f t="shared" si="60"/>
        <v>0</v>
      </c>
      <c r="V228" s="36">
        <f t="shared" si="63"/>
        <v>185.33333333333334</v>
      </c>
      <c r="W228" s="37">
        <f t="shared" si="64"/>
        <v>0</v>
      </c>
      <c r="X228" s="37" t="b">
        <f t="shared" si="61"/>
        <v>0</v>
      </c>
      <c r="Y228" s="36">
        <f t="shared" si="65"/>
        <v>101.93333333333334</v>
      </c>
    </row>
    <row r="229" spans="1:25">
      <c r="A229" s="33" t="s">
        <v>42</v>
      </c>
      <c r="B229" s="33" t="s">
        <v>268</v>
      </c>
      <c r="C229" s="34">
        <v>8</v>
      </c>
      <c r="D229" s="34">
        <v>16</v>
      </c>
      <c r="E229" s="34">
        <v>0.6</v>
      </c>
      <c r="F229" s="34">
        <v>67</v>
      </c>
      <c r="G229" s="34">
        <v>102</v>
      </c>
      <c r="H229" s="34">
        <v>28</v>
      </c>
      <c r="I229" s="10">
        <f t="shared" si="51"/>
        <v>8</v>
      </c>
      <c r="J229" s="10">
        <f t="shared" si="52"/>
        <v>20</v>
      </c>
      <c r="K229" s="10">
        <f t="shared" si="53"/>
        <v>15</v>
      </c>
      <c r="L229" s="10">
        <f t="shared" si="54"/>
        <v>33.5</v>
      </c>
      <c r="M229" s="10">
        <f t="shared" si="55"/>
        <v>76</v>
      </c>
      <c r="N229" s="10">
        <f t="shared" si="56"/>
        <v>40</v>
      </c>
      <c r="O229" s="10">
        <f t="shared" si="57"/>
        <v>76</v>
      </c>
      <c r="P229" s="35" t="str">
        <f t="shared" si="62"/>
        <v>PM10</v>
      </c>
      <c r="Q229" s="35" t="str">
        <f t="shared" si="58"/>
        <v>二级，良</v>
      </c>
      <c r="R229" s="36">
        <f t="shared" si="59"/>
        <v>27.450980392156865</v>
      </c>
      <c r="S229" s="36">
        <f t="shared" si="66"/>
        <v>13.717093132148955</v>
      </c>
      <c r="T229" s="36">
        <f t="shared" si="67"/>
        <v>13.73388726000791</v>
      </c>
      <c r="U229" s="37" t="b">
        <f t="shared" si="60"/>
        <v>0</v>
      </c>
      <c r="V229" s="36">
        <f t="shared" si="63"/>
        <v>177</v>
      </c>
      <c r="W229" s="37">
        <f t="shared" si="64"/>
        <v>0</v>
      </c>
      <c r="X229" s="37" t="b">
        <f t="shared" si="61"/>
        <v>0</v>
      </c>
      <c r="Y229" s="36">
        <f t="shared" si="65"/>
        <v>97.35</v>
      </c>
    </row>
    <row r="230" spans="1:25">
      <c r="A230" s="33" t="s">
        <v>42</v>
      </c>
      <c r="B230" s="33" t="s">
        <v>269</v>
      </c>
      <c r="C230" s="34">
        <v>8</v>
      </c>
      <c r="D230" s="34">
        <v>15</v>
      </c>
      <c r="E230" s="34">
        <v>0.6</v>
      </c>
      <c r="F230" s="34">
        <v>78</v>
      </c>
      <c r="G230" s="34">
        <v>106</v>
      </c>
      <c r="H230" s="34">
        <v>26</v>
      </c>
      <c r="I230" s="10">
        <f t="shared" si="51"/>
        <v>8</v>
      </c>
      <c r="J230" s="10">
        <f t="shared" si="52"/>
        <v>18.75</v>
      </c>
      <c r="K230" s="10">
        <f t="shared" si="53"/>
        <v>15</v>
      </c>
      <c r="L230" s="10">
        <f t="shared" si="54"/>
        <v>39</v>
      </c>
      <c r="M230" s="10">
        <f t="shared" si="55"/>
        <v>78</v>
      </c>
      <c r="N230" s="10">
        <f t="shared" si="56"/>
        <v>37.142857142857146</v>
      </c>
      <c r="O230" s="10">
        <f t="shared" si="57"/>
        <v>78</v>
      </c>
      <c r="P230" s="35" t="str">
        <f t="shared" si="62"/>
        <v>PM10</v>
      </c>
      <c r="Q230" s="35" t="str">
        <f t="shared" si="58"/>
        <v>二级，良</v>
      </c>
      <c r="R230" s="36">
        <f t="shared" si="59"/>
        <v>24.528301886792452</v>
      </c>
      <c r="S230" s="36">
        <f t="shared" si="66"/>
        <v>14.070151021971549</v>
      </c>
      <c r="T230" s="36">
        <f t="shared" si="67"/>
        <v>10.458150864820903</v>
      </c>
      <c r="U230" s="37" t="b">
        <f t="shared" si="60"/>
        <v>0</v>
      </c>
      <c r="V230" s="36">
        <f t="shared" si="63"/>
        <v>173.66666666666666</v>
      </c>
      <c r="W230" s="37">
        <f t="shared" si="64"/>
        <v>0</v>
      </c>
      <c r="X230" s="37" t="b">
        <f t="shared" si="61"/>
        <v>0</v>
      </c>
      <c r="Y230" s="36">
        <f t="shared" si="65"/>
        <v>95.516666666666666</v>
      </c>
    </row>
    <row r="231" spans="1:25">
      <c r="A231" s="33" t="s">
        <v>42</v>
      </c>
      <c r="B231" s="33" t="s">
        <v>270</v>
      </c>
      <c r="C231" s="34">
        <v>9</v>
      </c>
      <c r="D231" s="34">
        <v>8</v>
      </c>
      <c r="E231" s="34">
        <v>0.5</v>
      </c>
      <c r="F231" s="34">
        <v>97</v>
      </c>
      <c r="G231" s="34">
        <v>89</v>
      </c>
      <c r="H231" s="34">
        <v>22</v>
      </c>
      <c r="I231" s="10">
        <f t="shared" si="51"/>
        <v>9</v>
      </c>
      <c r="J231" s="10">
        <f t="shared" si="52"/>
        <v>10</v>
      </c>
      <c r="K231" s="10">
        <f t="shared" si="53"/>
        <v>12.5</v>
      </c>
      <c r="L231" s="10">
        <f t="shared" si="54"/>
        <v>48.5</v>
      </c>
      <c r="M231" s="10">
        <f t="shared" si="55"/>
        <v>69.5</v>
      </c>
      <c r="N231" s="10">
        <f t="shared" si="56"/>
        <v>31.428571428571427</v>
      </c>
      <c r="O231" s="10">
        <f t="shared" si="57"/>
        <v>69.5</v>
      </c>
      <c r="P231" s="35" t="str">
        <f t="shared" si="62"/>
        <v>PM10</v>
      </c>
      <c r="Q231" s="35" t="str">
        <f t="shared" si="58"/>
        <v>二级，良</v>
      </c>
      <c r="R231" s="36">
        <f t="shared" si="59"/>
        <v>24.719101123595504</v>
      </c>
      <c r="S231" s="36">
        <f t="shared" si="66"/>
        <v>14.253334755256034</v>
      </c>
      <c r="T231" s="36">
        <f t="shared" si="67"/>
        <v>10.465766368339469</v>
      </c>
      <c r="U231" s="37" t="b">
        <f t="shared" si="60"/>
        <v>0</v>
      </c>
      <c r="V231" s="36">
        <f t="shared" si="63"/>
        <v>174.66666666666666</v>
      </c>
      <c r="W231" s="37">
        <f t="shared" si="64"/>
        <v>0</v>
      </c>
      <c r="X231" s="37" t="b">
        <f t="shared" si="61"/>
        <v>0</v>
      </c>
      <c r="Y231" s="36">
        <f t="shared" si="65"/>
        <v>96.066666666666663</v>
      </c>
    </row>
    <row r="232" spans="1:25">
      <c r="A232" s="33" t="s">
        <v>42</v>
      </c>
      <c r="B232" s="33" t="s">
        <v>271</v>
      </c>
      <c r="C232" s="34">
        <v>11</v>
      </c>
      <c r="D232" s="34">
        <v>10</v>
      </c>
      <c r="E232" s="34">
        <v>0.5</v>
      </c>
      <c r="F232" s="34">
        <v>95</v>
      </c>
      <c r="G232" s="34">
        <v>85</v>
      </c>
      <c r="H232" s="34">
        <v>23</v>
      </c>
      <c r="I232" s="10">
        <f t="shared" si="51"/>
        <v>11</v>
      </c>
      <c r="J232" s="10">
        <f t="shared" si="52"/>
        <v>12.5</v>
      </c>
      <c r="K232" s="10">
        <f t="shared" si="53"/>
        <v>12.5</v>
      </c>
      <c r="L232" s="10">
        <f t="shared" si="54"/>
        <v>47.5</v>
      </c>
      <c r="M232" s="10">
        <f t="shared" si="55"/>
        <v>67.5</v>
      </c>
      <c r="N232" s="10">
        <f t="shared" si="56"/>
        <v>32.857142857142854</v>
      </c>
      <c r="O232" s="10">
        <f t="shared" si="57"/>
        <v>67.5</v>
      </c>
      <c r="P232" s="35" t="str">
        <f t="shared" si="62"/>
        <v>PM10</v>
      </c>
      <c r="Q232" s="35" t="str">
        <f t="shared" si="58"/>
        <v>二级，良</v>
      </c>
      <c r="R232" s="36">
        <f t="shared" si="59"/>
        <v>27.058823529411764</v>
      </c>
      <c r="S232" s="36">
        <f t="shared" si="66"/>
        <v>14.135229545858687</v>
      </c>
      <c r="T232" s="36">
        <f t="shared" si="67"/>
        <v>12.923593983553078</v>
      </c>
      <c r="U232" s="37" t="b">
        <f t="shared" si="60"/>
        <v>0</v>
      </c>
      <c r="V232" s="36">
        <f t="shared" si="63"/>
        <v>175</v>
      </c>
      <c r="W232" s="37">
        <f t="shared" si="64"/>
        <v>0</v>
      </c>
      <c r="X232" s="37" t="b">
        <f t="shared" si="61"/>
        <v>0</v>
      </c>
      <c r="Y232" s="36">
        <f t="shared" si="65"/>
        <v>96.25</v>
      </c>
    </row>
    <row r="233" spans="1:25">
      <c r="A233" s="33" t="s">
        <v>42</v>
      </c>
      <c r="B233" s="33" t="s">
        <v>272</v>
      </c>
      <c r="C233" s="34">
        <v>11</v>
      </c>
      <c r="D233" s="34">
        <v>10</v>
      </c>
      <c r="E233" s="34">
        <v>0.5</v>
      </c>
      <c r="F233" s="34">
        <v>108</v>
      </c>
      <c r="G233" s="34">
        <v>86</v>
      </c>
      <c r="H233" s="34">
        <v>34</v>
      </c>
      <c r="I233" s="10">
        <f t="shared" si="51"/>
        <v>11</v>
      </c>
      <c r="J233" s="10">
        <f t="shared" si="52"/>
        <v>12.5</v>
      </c>
      <c r="K233" s="10">
        <f t="shared" si="53"/>
        <v>12.5</v>
      </c>
      <c r="L233" s="10">
        <f t="shared" si="54"/>
        <v>56.666666666666664</v>
      </c>
      <c r="M233" s="10">
        <f t="shared" si="55"/>
        <v>68</v>
      </c>
      <c r="N233" s="10">
        <f t="shared" si="56"/>
        <v>48.571428571428569</v>
      </c>
      <c r="O233" s="10">
        <f t="shared" si="57"/>
        <v>68</v>
      </c>
      <c r="P233" s="35" t="str">
        <f t="shared" si="62"/>
        <v>PM10</v>
      </c>
      <c r="Q233" s="35" t="str">
        <f t="shared" si="58"/>
        <v>二级，良</v>
      </c>
      <c r="R233" s="36">
        <f t="shared" si="59"/>
        <v>39.534883720930232</v>
      </c>
      <c r="S233" s="36">
        <f t="shared" si="66"/>
        <v>14.091280931930358</v>
      </c>
      <c r="T233" s="36">
        <f t="shared" si="67"/>
        <v>25.443602788999875</v>
      </c>
      <c r="U233" s="37" t="b">
        <f t="shared" si="60"/>
        <v>0</v>
      </c>
      <c r="V233" s="36">
        <f t="shared" si="63"/>
        <v>174.33333333333334</v>
      </c>
      <c r="W233" s="37">
        <f t="shared" si="64"/>
        <v>0</v>
      </c>
      <c r="X233" s="37" t="b">
        <f t="shared" si="61"/>
        <v>0</v>
      </c>
      <c r="Y233" s="36">
        <f t="shared" si="65"/>
        <v>95.88333333333334</v>
      </c>
    </row>
    <row r="234" spans="1:25">
      <c r="A234" s="33" t="s">
        <v>42</v>
      </c>
      <c r="B234" s="33" t="s">
        <v>273</v>
      </c>
      <c r="C234" s="34">
        <v>10</v>
      </c>
      <c r="D234" s="34">
        <v>7</v>
      </c>
      <c r="E234" s="34">
        <v>0.5</v>
      </c>
      <c r="F234" s="34">
        <v>118</v>
      </c>
      <c r="G234" s="34">
        <v>77</v>
      </c>
      <c r="H234" s="34">
        <v>24</v>
      </c>
      <c r="I234" s="10">
        <f t="shared" si="51"/>
        <v>10</v>
      </c>
      <c r="J234" s="10">
        <f t="shared" si="52"/>
        <v>8.75</v>
      </c>
      <c r="K234" s="10">
        <f t="shared" si="53"/>
        <v>12.5</v>
      </c>
      <c r="L234" s="10">
        <f t="shared" si="54"/>
        <v>65</v>
      </c>
      <c r="M234" s="10">
        <f t="shared" si="55"/>
        <v>63.5</v>
      </c>
      <c r="N234" s="10">
        <f t="shared" si="56"/>
        <v>34.285714285714285</v>
      </c>
      <c r="O234" s="10">
        <f t="shared" si="57"/>
        <v>65</v>
      </c>
      <c r="P234" s="35" t="str">
        <f t="shared" si="62"/>
        <v>O3</v>
      </c>
      <c r="Q234" s="35" t="str">
        <f t="shared" si="58"/>
        <v>二级，良</v>
      </c>
      <c r="R234" s="36">
        <f t="shared" si="59"/>
        <v>31.168831168831169</v>
      </c>
      <c r="S234" s="36">
        <f t="shared" si="66"/>
        <v>14.839558279044915</v>
      </c>
      <c r="T234" s="36">
        <f t="shared" si="67"/>
        <v>16.329272889786253</v>
      </c>
      <c r="U234" s="37" t="b">
        <f t="shared" si="60"/>
        <v>0</v>
      </c>
      <c r="V234" s="36">
        <f t="shared" si="63"/>
        <v>179</v>
      </c>
      <c r="W234" s="37">
        <f t="shared" si="64"/>
        <v>0</v>
      </c>
      <c r="X234" s="37" t="b">
        <f t="shared" si="61"/>
        <v>0</v>
      </c>
      <c r="Y234" s="36">
        <f t="shared" si="65"/>
        <v>98.45</v>
      </c>
    </row>
    <row r="235" spans="1:25">
      <c r="A235" s="33" t="s">
        <v>42</v>
      </c>
      <c r="B235" s="33" t="s">
        <v>274</v>
      </c>
      <c r="C235" s="34">
        <v>10</v>
      </c>
      <c r="D235" s="34">
        <v>7</v>
      </c>
      <c r="E235" s="34">
        <v>0.5</v>
      </c>
      <c r="F235" s="34">
        <v>125</v>
      </c>
      <c r="G235" s="34">
        <v>73</v>
      </c>
      <c r="H235" s="34">
        <v>22</v>
      </c>
      <c r="I235" s="10">
        <f t="shared" si="51"/>
        <v>10</v>
      </c>
      <c r="J235" s="10">
        <f t="shared" si="52"/>
        <v>8.75</v>
      </c>
      <c r="K235" s="10">
        <f t="shared" si="53"/>
        <v>12.5</v>
      </c>
      <c r="L235" s="10">
        <f t="shared" si="54"/>
        <v>70.833333333333329</v>
      </c>
      <c r="M235" s="10">
        <f t="shared" si="55"/>
        <v>61.5</v>
      </c>
      <c r="N235" s="10">
        <f t="shared" si="56"/>
        <v>31.428571428571427</v>
      </c>
      <c r="O235" s="10">
        <f t="shared" si="57"/>
        <v>70.833333333333329</v>
      </c>
      <c r="P235" s="35" t="str">
        <f t="shared" si="62"/>
        <v>O3</v>
      </c>
      <c r="Q235" s="35" t="str">
        <f t="shared" si="58"/>
        <v>二级，良</v>
      </c>
      <c r="R235" s="36">
        <f t="shared" si="59"/>
        <v>30.136986301369863</v>
      </c>
      <c r="S235" s="36">
        <f t="shared" si="66"/>
        <v>14.538410151809833</v>
      </c>
      <c r="T235" s="36">
        <f t="shared" si="67"/>
        <v>15.59857614956003</v>
      </c>
      <c r="U235" s="37" t="b">
        <f t="shared" si="60"/>
        <v>0</v>
      </c>
      <c r="V235" s="36">
        <f t="shared" si="63"/>
        <v>181.66666666666666</v>
      </c>
      <c r="W235" s="37">
        <f t="shared" si="64"/>
        <v>0</v>
      </c>
      <c r="X235" s="37" t="b">
        <f t="shared" si="61"/>
        <v>0</v>
      </c>
      <c r="Y235" s="36">
        <f t="shared" si="65"/>
        <v>99.916666666666657</v>
      </c>
    </row>
    <row r="236" spans="1:25">
      <c r="A236" s="33" t="s">
        <v>42</v>
      </c>
      <c r="B236" s="33" t="s">
        <v>275</v>
      </c>
      <c r="C236" s="34">
        <v>10</v>
      </c>
      <c r="D236" s="34">
        <v>7</v>
      </c>
      <c r="E236" s="34">
        <v>0.5</v>
      </c>
      <c r="F236" s="34">
        <v>126</v>
      </c>
      <c r="G236" s="34">
        <v>74</v>
      </c>
      <c r="H236" s="34">
        <v>22</v>
      </c>
      <c r="I236" s="10">
        <f t="shared" si="51"/>
        <v>10</v>
      </c>
      <c r="J236" s="10">
        <f t="shared" si="52"/>
        <v>8.75</v>
      </c>
      <c r="K236" s="10">
        <f t="shared" si="53"/>
        <v>12.5</v>
      </c>
      <c r="L236" s="10">
        <f t="shared" si="54"/>
        <v>71.666666666666671</v>
      </c>
      <c r="M236" s="10">
        <f t="shared" si="55"/>
        <v>62</v>
      </c>
      <c r="N236" s="10">
        <f t="shared" si="56"/>
        <v>31.428571428571427</v>
      </c>
      <c r="O236" s="10">
        <f t="shared" si="57"/>
        <v>71.666666666666671</v>
      </c>
      <c r="P236" s="35" t="str">
        <f t="shared" si="62"/>
        <v>O3</v>
      </c>
      <c r="Q236" s="35" t="str">
        <f t="shared" si="58"/>
        <v>二级，良</v>
      </c>
      <c r="R236" s="36">
        <f t="shared" si="59"/>
        <v>29.72972972972973</v>
      </c>
      <c r="S236" s="36">
        <f t="shared" si="66"/>
        <v>14.762243977577581</v>
      </c>
      <c r="T236" s="36">
        <f t="shared" si="67"/>
        <v>14.967485752152148</v>
      </c>
      <c r="U236" s="37" t="b">
        <f t="shared" si="60"/>
        <v>0</v>
      </c>
      <c r="V236" s="36">
        <f t="shared" si="63"/>
        <v>172</v>
      </c>
      <c r="W236" s="37">
        <f t="shared" si="64"/>
        <v>0</v>
      </c>
      <c r="X236" s="37" t="b">
        <f t="shared" si="61"/>
        <v>0</v>
      </c>
      <c r="Y236" s="36">
        <f t="shared" si="65"/>
        <v>94.6</v>
      </c>
    </row>
    <row r="237" spans="1:25">
      <c r="A237" s="33" t="s">
        <v>42</v>
      </c>
      <c r="B237" s="33" t="s">
        <v>276</v>
      </c>
      <c r="C237" s="34">
        <v>10</v>
      </c>
      <c r="D237" s="34">
        <v>7</v>
      </c>
      <c r="E237" s="34">
        <v>0.5</v>
      </c>
      <c r="F237" s="34">
        <v>128</v>
      </c>
      <c r="G237" s="34">
        <v>69</v>
      </c>
      <c r="H237" s="34">
        <v>20</v>
      </c>
      <c r="I237" s="10">
        <f t="shared" si="51"/>
        <v>10</v>
      </c>
      <c r="J237" s="10">
        <f t="shared" si="52"/>
        <v>8.75</v>
      </c>
      <c r="K237" s="10">
        <f t="shared" si="53"/>
        <v>12.5</v>
      </c>
      <c r="L237" s="10">
        <f t="shared" si="54"/>
        <v>73.333333333333329</v>
      </c>
      <c r="M237" s="10">
        <f t="shared" si="55"/>
        <v>59.5</v>
      </c>
      <c r="N237" s="10">
        <f t="shared" si="56"/>
        <v>28.571428571428573</v>
      </c>
      <c r="O237" s="10">
        <f t="shared" si="57"/>
        <v>73.333333333333329</v>
      </c>
      <c r="P237" s="35" t="str">
        <f t="shared" si="62"/>
        <v>O3</v>
      </c>
      <c r="Q237" s="35" t="str">
        <f t="shared" si="58"/>
        <v>二级，良</v>
      </c>
      <c r="R237" s="36">
        <f t="shared" si="59"/>
        <v>28.985507246376812</v>
      </c>
      <c r="S237" s="36">
        <f t="shared" si="66"/>
        <v>15.195696297822357</v>
      </c>
      <c r="T237" s="36">
        <f t="shared" si="67"/>
        <v>13.789810948554456</v>
      </c>
      <c r="U237" s="37" t="b">
        <f t="shared" si="60"/>
        <v>0</v>
      </c>
      <c r="V237" s="36">
        <f t="shared" si="63"/>
        <v>161.33333333333334</v>
      </c>
      <c r="W237" s="37">
        <f t="shared" si="64"/>
        <v>0</v>
      </c>
      <c r="X237" s="37" t="b">
        <f t="shared" si="61"/>
        <v>0</v>
      </c>
      <c r="Y237" s="36">
        <f t="shared" si="65"/>
        <v>88.733333333333334</v>
      </c>
    </row>
    <row r="238" spans="1:25">
      <c r="A238" s="33" t="s">
        <v>42</v>
      </c>
      <c r="B238" s="33" t="s">
        <v>277</v>
      </c>
      <c r="C238" s="34">
        <v>12</v>
      </c>
      <c r="D238" s="34">
        <v>7</v>
      </c>
      <c r="E238" s="34">
        <v>0.5</v>
      </c>
      <c r="F238" s="34">
        <v>133</v>
      </c>
      <c r="G238" s="34">
        <v>79</v>
      </c>
      <c r="H238" s="34">
        <v>23</v>
      </c>
      <c r="I238" s="10">
        <f t="shared" si="51"/>
        <v>12</v>
      </c>
      <c r="J238" s="10">
        <f t="shared" si="52"/>
        <v>8.75</v>
      </c>
      <c r="K238" s="10">
        <f t="shared" si="53"/>
        <v>12.5</v>
      </c>
      <c r="L238" s="10">
        <f t="shared" si="54"/>
        <v>77.5</v>
      </c>
      <c r="M238" s="10">
        <f t="shared" si="55"/>
        <v>64.5</v>
      </c>
      <c r="N238" s="10">
        <f t="shared" si="56"/>
        <v>32.857142857142854</v>
      </c>
      <c r="O238" s="10">
        <f t="shared" si="57"/>
        <v>77.5</v>
      </c>
      <c r="P238" s="35" t="str">
        <f t="shared" si="62"/>
        <v>O3</v>
      </c>
      <c r="Q238" s="35" t="str">
        <f t="shared" si="58"/>
        <v>二级，良</v>
      </c>
      <c r="R238" s="36">
        <f t="shared" si="59"/>
        <v>29.11392405063291</v>
      </c>
      <c r="S238" s="36">
        <f t="shared" si="66"/>
        <v>15.551230141387464</v>
      </c>
      <c r="T238" s="36">
        <f t="shared" si="67"/>
        <v>13.562693909245446</v>
      </c>
      <c r="U238" s="37" t="b">
        <f t="shared" si="60"/>
        <v>0</v>
      </c>
      <c r="V238" s="36">
        <f t="shared" si="63"/>
        <v>154.66666666666666</v>
      </c>
      <c r="W238" s="37">
        <f t="shared" si="64"/>
        <v>0</v>
      </c>
      <c r="X238" s="37" t="b">
        <f t="shared" si="61"/>
        <v>0</v>
      </c>
      <c r="Y238" s="36">
        <f t="shared" si="65"/>
        <v>85.066666666666663</v>
      </c>
    </row>
    <row r="239" spans="1:25">
      <c r="A239" s="33" t="s">
        <v>42</v>
      </c>
      <c r="B239" s="33" t="s">
        <v>278</v>
      </c>
      <c r="C239" s="34">
        <v>16</v>
      </c>
      <c r="D239" s="34">
        <v>12</v>
      </c>
      <c r="E239" s="34">
        <v>0.6</v>
      </c>
      <c r="F239" s="34">
        <v>127</v>
      </c>
      <c r="G239" s="34">
        <v>94</v>
      </c>
      <c r="H239" s="34">
        <v>27</v>
      </c>
      <c r="I239" s="10">
        <f t="shared" si="51"/>
        <v>16</v>
      </c>
      <c r="J239" s="10">
        <f t="shared" si="52"/>
        <v>15</v>
      </c>
      <c r="K239" s="10">
        <f t="shared" si="53"/>
        <v>15</v>
      </c>
      <c r="L239" s="10">
        <f t="shared" si="54"/>
        <v>72.5</v>
      </c>
      <c r="M239" s="10">
        <f t="shared" si="55"/>
        <v>72</v>
      </c>
      <c r="N239" s="10">
        <f t="shared" si="56"/>
        <v>38.571428571428569</v>
      </c>
      <c r="O239" s="10">
        <f t="shared" si="57"/>
        <v>72.5</v>
      </c>
      <c r="P239" s="35" t="str">
        <f t="shared" si="62"/>
        <v>O3</v>
      </c>
      <c r="Q239" s="35" t="str">
        <f t="shared" si="58"/>
        <v>二级，良</v>
      </c>
      <c r="R239" s="36">
        <f t="shared" si="59"/>
        <v>28.723404255319153</v>
      </c>
      <c r="S239" s="36">
        <f t="shared" si="66"/>
        <v>15.722488518155892</v>
      </c>
      <c r="T239" s="36">
        <f t="shared" si="67"/>
        <v>13.000915737163261</v>
      </c>
      <c r="U239" s="37" t="b">
        <f t="shared" si="60"/>
        <v>0</v>
      </c>
      <c r="V239" s="36">
        <f t="shared" si="63"/>
        <v>152.66666666666666</v>
      </c>
      <c r="W239" s="37">
        <f t="shared" si="64"/>
        <v>0</v>
      </c>
      <c r="X239" s="37" t="b">
        <f t="shared" si="61"/>
        <v>0</v>
      </c>
      <c r="Y239" s="36">
        <f t="shared" si="65"/>
        <v>83.966666666666669</v>
      </c>
    </row>
    <row r="240" spans="1:25">
      <c r="A240" s="33" t="s">
        <v>42</v>
      </c>
      <c r="B240" s="33" t="s">
        <v>279</v>
      </c>
      <c r="C240" s="34">
        <v>12</v>
      </c>
      <c r="D240" s="34">
        <v>24</v>
      </c>
      <c r="E240" s="34">
        <v>0.5</v>
      </c>
      <c r="F240" s="34">
        <v>96</v>
      </c>
      <c r="G240" s="34">
        <v>95</v>
      </c>
      <c r="H240" s="34">
        <v>27</v>
      </c>
      <c r="I240" s="10">
        <f t="shared" si="51"/>
        <v>12</v>
      </c>
      <c r="J240" s="10">
        <f t="shared" si="52"/>
        <v>30</v>
      </c>
      <c r="K240" s="10">
        <f t="shared" si="53"/>
        <v>12.5</v>
      </c>
      <c r="L240" s="10">
        <f t="shared" si="54"/>
        <v>48</v>
      </c>
      <c r="M240" s="10">
        <f t="shared" si="55"/>
        <v>72.5</v>
      </c>
      <c r="N240" s="10">
        <f t="shared" si="56"/>
        <v>38.571428571428569</v>
      </c>
      <c r="O240" s="10">
        <f t="shared" si="57"/>
        <v>72.5</v>
      </c>
      <c r="P240" s="35" t="str">
        <f t="shared" si="62"/>
        <v>PM10</v>
      </c>
      <c r="Q240" s="35" t="str">
        <f t="shared" si="58"/>
        <v>二级，良</v>
      </c>
      <c r="R240" s="36">
        <f t="shared" si="59"/>
        <v>28.421052631578945</v>
      </c>
      <c r="S240" s="36">
        <f t="shared" si="66"/>
        <v>14.821531896021634</v>
      </c>
      <c r="T240" s="36">
        <f t="shared" si="67"/>
        <v>13.599520735557311</v>
      </c>
      <c r="U240" s="37" t="b">
        <f t="shared" si="60"/>
        <v>0</v>
      </c>
      <c r="V240" s="36">
        <f t="shared" si="63"/>
        <v>155.33333333333334</v>
      </c>
      <c r="W240" s="37">
        <f t="shared" si="64"/>
        <v>0</v>
      </c>
      <c r="X240" s="37" t="b">
        <f t="shared" si="61"/>
        <v>0</v>
      </c>
      <c r="Y240" s="36">
        <f t="shared" si="65"/>
        <v>85.433333333333337</v>
      </c>
    </row>
    <row r="241" spans="1:25">
      <c r="A241" s="33" t="s">
        <v>42</v>
      </c>
      <c r="B241" s="33" t="s">
        <v>280</v>
      </c>
      <c r="C241" s="34">
        <v>11</v>
      </c>
      <c r="D241" s="34">
        <v>42</v>
      </c>
      <c r="E241" s="34">
        <v>0.5</v>
      </c>
      <c r="F241" s="34">
        <v>68</v>
      </c>
      <c r="G241" s="34">
        <v>107</v>
      </c>
      <c r="H241" s="34">
        <v>31</v>
      </c>
      <c r="I241" s="10">
        <f t="shared" si="51"/>
        <v>11</v>
      </c>
      <c r="J241" s="10">
        <f t="shared" si="52"/>
        <v>52.5</v>
      </c>
      <c r="K241" s="10">
        <f t="shared" si="53"/>
        <v>12.5</v>
      </c>
      <c r="L241" s="10">
        <f t="shared" si="54"/>
        <v>34</v>
      </c>
      <c r="M241" s="10">
        <f t="shared" si="55"/>
        <v>78.5</v>
      </c>
      <c r="N241" s="10">
        <f t="shared" si="56"/>
        <v>44.285714285714285</v>
      </c>
      <c r="O241" s="10">
        <f t="shared" si="57"/>
        <v>78.5</v>
      </c>
      <c r="P241" s="35" t="str">
        <f t="shared" si="62"/>
        <v>PM10</v>
      </c>
      <c r="Q241" s="35" t="str">
        <f t="shared" si="58"/>
        <v>二级，良</v>
      </c>
      <c r="R241" s="36">
        <f t="shared" si="59"/>
        <v>28.971962616822427</v>
      </c>
      <c r="S241" s="36">
        <f t="shared" si="66"/>
        <v>14.592550351250617</v>
      </c>
      <c r="T241" s="36">
        <f t="shared" si="67"/>
        <v>14.37941226557181</v>
      </c>
      <c r="U241" s="37" t="b">
        <f t="shared" si="60"/>
        <v>0</v>
      </c>
      <c r="V241" s="36">
        <f t="shared" si="63"/>
        <v>161.33333333333334</v>
      </c>
      <c r="W241" s="37">
        <f t="shared" si="64"/>
        <v>0</v>
      </c>
      <c r="X241" s="37" t="b">
        <f t="shared" si="61"/>
        <v>0</v>
      </c>
      <c r="Y241" s="36">
        <f t="shared" si="65"/>
        <v>88.733333333333334</v>
      </c>
    </row>
    <row r="242" spans="1:25">
      <c r="A242" s="33" t="s">
        <v>42</v>
      </c>
      <c r="B242" s="33" t="s">
        <v>281</v>
      </c>
      <c r="C242" s="34">
        <v>8</v>
      </c>
      <c r="D242" s="34">
        <v>8</v>
      </c>
      <c r="E242" s="34">
        <v>0.5</v>
      </c>
      <c r="F242" s="34">
        <v>100</v>
      </c>
      <c r="G242" s="34">
        <v>131</v>
      </c>
      <c r="H242" s="34">
        <v>20</v>
      </c>
      <c r="I242" s="10">
        <f t="shared" si="51"/>
        <v>8</v>
      </c>
      <c r="J242" s="10">
        <f t="shared" si="52"/>
        <v>10</v>
      </c>
      <c r="K242" s="10">
        <f t="shared" si="53"/>
        <v>12.5</v>
      </c>
      <c r="L242" s="10">
        <f t="shared" si="54"/>
        <v>50</v>
      </c>
      <c r="M242" s="10">
        <f t="shared" si="55"/>
        <v>90.5</v>
      </c>
      <c r="N242" s="10">
        <f t="shared" si="56"/>
        <v>28.571428571428573</v>
      </c>
      <c r="O242" s="10">
        <f t="shared" si="57"/>
        <v>90.5</v>
      </c>
      <c r="P242" s="35" t="str">
        <f t="shared" si="62"/>
        <v>PM10</v>
      </c>
      <c r="Q242" s="35" t="str">
        <f t="shared" si="58"/>
        <v>二级，良</v>
      </c>
      <c r="R242" s="36">
        <f t="shared" si="59"/>
        <v>15.267175572519085</v>
      </c>
      <c r="S242" s="36">
        <f t="shared" si="66"/>
        <v>14.495465044204998</v>
      </c>
      <c r="T242" s="36">
        <f t="shared" si="67"/>
        <v>0.77171052831408637</v>
      </c>
      <c r="U242" s="37" t="b">
        <f t="shared" si="60"/>
        <v>0</v>
      </c>
      <c r="V242" s="36">
        <f t="shared" si="63"/>
        <v>172.66666666666666</v>
      </c>
      <c r="W242" s="37">
        <f t="shared" si="64"/>
        <v>0</v>
      </c>
      <c r="X242" s="37" t="b">
        <f t="shared" si="61"/>
        <v>0</v>
      </c>
      <c r="Y242" s="36">
        <f t="shared" si="65"/>
        <v>94.966666666666669</v>
      </c>
    </row>
    <row r="243" spans="1:25">
      <c r="A243" s="33" t="s">
        <v>42</v>
      </c>
      <c r="B243" s="33" t="s">
        <v>282</v>
      </c>
      <c r="C243" s="34">
        <v>8</v>
      </c>
      <c r="D243" s="34">
        <v>9</v>
      </c>
      <c r="E243" s="34">
        <v>0.5</v>
      </c>
      <c r="F243" s="34">
        <v>94</v>
      </c>
      <c r="G243" s="34">
        <v>97</v>
      </c>
      <c r="H243" s="34">
        <v>18</v>
      </c>
      <c r="I243" s="10">
        <f t="shared" si="51"/>
        <v>8</v>
      </c>
      <c r="J243" s="10">
        <f t="shared" si="52"/>
        <v>11.25</v>
      </c>
      <c r="K243" s="10">
        <f t="shared" si="53"/>
        <v>12.5</v>
      </c>
      <c r="L243" s="10">
        <f t="shared" si="54"/>
        <v>47</v>
      </c>
      <c r="M243" s="10">
        <f t="shared" si="55"/>
        <v>73.5</v>
      </c>
      <c r="N243" s="10">
        <f t="shared" si="56"/>
        <v>25.714285714285715</v>
      </c>
      <c r="O243" s="10">
        <f t="shared" si="57"/>
        <v>73.5</v>
      </c>
      <c r="P243" s="35" t="str">
        <f t="shared" si="62"/>
        <v>PM10</v>
      </c>
      <c r="Q243" s="35" t="str">
        <f t="shared" si="58"/>
        <v>二级，良</v>
      </c>
      <c r="R243" s="36">
        <f t="shared" si="59"/>
        <v>18.556701030927837</v>
      </c>
      <c r="S243" s="36">
        <f t="shared" si="66"/>
        <v>13.290252197770778</v>
      </c>
      <c r="T243" s="36">
        <f t="shared" si="67"/>
        <v>5.2664488331570585</v>
      </c>
      <c r="U243" s="37" t="b">
        <f t="shared" si="60"/>
        <v>0</v>
      </c>
      <c r="V243" s="36">
        <f t="shared" si="63"/>
        <v>191.66666666666666</v>
      </c>
      <c r="W243" s="37">
        <f t="shared" si="64"/>
        <v>0</v>
      </c>
      <c r="X243" s="37" t="b">
        <f t="shared" si="61"/>
        <v>0</v>
      </c>
      <c r="Y243" s="36">
        <f t="shared" si="65"/>
        <v>105.41666666666666</v>
      </c>
    </row>
    <row r="244" spans="1:25">
      <c r="A244" s="33" t="s">
        <v>42</v>
      </c>
      <c r="B244" s="33" t="s">
        <v>283</v>
      </c>
      <c r="C244" s="34">
        <v>8</v>
      </c>
      <c r="D244" s="34">
        <v>14</v>
      </c>
      <c r="E244" s="34">
        <v>0.5</v>
      </c>
      <c r="F244" s="34">
        <v>82</v>
      </c>
      <c r="G244" s="34">
        <v>75</v>
      </c>
      <c r="H244" s="34">
        <v>21</v>
      </c>
      <c r="I244" s="10">
        <f t="shared" si="51"/>
        <v>8</v>
      </c>
      <c r="J244" s="10">
        <f t="shared" si="52"/>
        <v>17.5</v>
      </c>
      <c r="K244" s="10">
        <f t="shared" si="53"/>
        <v>12.5</v>
      </c>
      <c r="L244" s="10">
        <f t="shared" si="54"/>
        <v>41</v>
      </c>
      <c r="M244" s="10">
        <f t="shared" si="55"/>
        <v>62.5</v>
      </c>
      <c r="N244" s="10">
        <f t="shared" si="56"/>
        <v>30</v>
      </c>
      <c r="O244" s="10">
        <f t="shared" si="57"/>
        <v>62.5</v>
      </c>
      <c r="P244" s="35" t="str">
        <f t="shared" si="62"/>
        <v>PM10</v>
      </c>
      <c r="Q244" s="35" t="str">
        <f t="shared" si="58"/>
        <v>二级，良</v>
      </c>
      <c r="R244" s="36">
        <f t="shared" si="59"/>
        <v>28.000000000000004</v>
      </c>
      <c r="S244" s="36">
        <f t="shared" si="66"/>
        <v>12.421185013150028</v>
      </c>
      <c r="T244" s="36">
        <f t="shared" si="67"/>
        <v>15.578814986849975</v>
      </c>
      <c r="U244" s="37" t="b">
        <f t="shared" si="60"/>
        <v>0</v>
      </c>
      <c r="V244" s="36">
        <f t="shared" si="63"/>
        <v>201</v>
      </c>
      <c r="W244" s="37">
        <f t="shared" si="64"/>
        <v>0</v>
      </c>
      <c r="X244" s="37" t="b">
        <f t="shared" si="61"/>
        <v>0</v>
      </c>
      <c r="Y244" s="36">
        <f t="shared" si="65"/>
        <v>110.55</v>
      </c>
    </row>
    <row r="245" spans="1:25">
      <c r="A245" s="38" t="s">
        <v>42</v>
      </c>
      <c r="B245" s="38" t="s">
        <v>284</v>
      </c>
      <c r="C245" s="39">
        <v>12</v>
      </c>
      <c r="D245" s="39">
        <v>11</v>
      </c>
      <c r="E245" s="39">
        <v>0.6</v>
      </c>
      <c r="F245" s="39">
        <v>80</v>
      </c>
      <c r="G245" s="39">
        <v>294</v>
      </c>
      <c r="H245" s="39">
        <v>78</v>
      </c>
      <c r="I245" s="40">
        <f t="shared" si="51"/>
        <v>12</v>
      </c>
      <c r="J245" s="40">
        <f t="shared" si="52"/>
        <v>13.75</v>
      </c>
      <c r="K245" s="40">
        <f t="shared" si="53"/>
        <v>15</v>
      </c>
      <c r="L245" s="40">
        <f t="shared" si="54"/>
        <v>40</v>
      </c>
      <c r="M245" s="40">
        <f t="shared" si="55"/>
        <v>172</v>
      </c>
      <c r="N245" s="40">
        <f t="shared" si="56"/>
        <v>103.75</v>
      </c>
      <c r="O245" s="40">
        <f t="shared" si="57"/>
        <v>172</v>
      </c>
      <c r="P245" s="41" t="str">
        <f t="shared" si="62"/>
        <v>PM10</v>
      </c>
      <c r="Q245" s="41" t="str">
        <f t="shared" si="58"/>
        <v>四级，中度污染</v>
      </c>
      <c r="R245" s="42">
        <f t="shared" si="59"/>
        <v>26.530612244897959</v>
      </c>
      <c r="S245" s="42">
        <f t="shared" si="66"/>
        <v>12.328358008930621</v>
      </c>
      <c r="T245" s="42">
        <f t="shared" si="67"/>
        <v>14.202254235967338</v>
      </c>
      <c r="U245" s="43" t="str">
        <f t="shared" si="60"/>
        <v>PM10</v>
      </c>
      <c r="V245" s="42">
        <f t="shared" si="63"/>
        <v>199.66666666666666</v>
      </c>
      <c r="W245" s="43">
        <f t="shared" si="64"/>
        <v>1</v>
      </c>
      <c r="X245" s="43" t="str">
        <f t="shared" si="61"/>
        <v>PM10</v>
      </c>
      <c r="Y245" s="42">
        <f t="shared" si="65"/>
        <v>109.81666666666666</v>
      </c>
    </row>
    <row r="246" spans="1:25">
      <c r="A246" s="38" t="s">
        <v>42</v>
      </c>
      <c r="B246" s="38" t="s">
        <v>285</v>
      </c>
      <c r="C246" s="39">
        <v>12</v>
      </c>
      <c r="D246" s="39">
        <v>10</v>
      </c>
      <c r="E246" s="39">
        <v>0.6</v>
      </c>
      <c r="F246" s="39">
        <v>77</v>
      </c>
      <c r="G246" s="39">
        <v>851</v>
      </c>
      <c r="H246" s="39">
        <v>157</v>
      </c>
      <c r="I246" s="40">
        <f t="shared" si="51"/>
        <v>12</v>
      </c>
      <c r="J246" s="40">
        <f t="shared" si="52"/>
        <v>12.5</v>
      </c>
      <c r="K246" s="40">
        <f t="shared" si="53"/>
        <v>15</v>
      </c>
      <c r="L246" s="40">
        <f t="shared" si="54"/>
        <v>38.5</v>
      </c>
      <c r="M246" s="40">
        <f t="shared" si="55"/>
        <v>500</v>
      </c>
      <c r="N246" s="40">
        <f t="shared" si="56"/>
        <v>207</v>
      </c>
      <c r="O246" s="40">
        <f t="shared" si="57"/>
        <v>500</v>
      </c>
      <c r="P246" s="41" t="str">
        <f t="shared" si="62"/>
        <v>PM10</v>
      </c>
      <c r="Q246" s="41" t="str">
        <f t="shared" si="58"/>
        <v>六级，严重污染</v>
      </c>
      <c r="R246" s="42">
        <f t="shared" si="59"/>
        <v>18.44888366627497</v>
      </c>
      <c r="S246" s="42">
        <f t="shared" si="66"/>
        <v>12.145625341395521</v>
      </c>
      <c r="T246" s="42">
        <f t="shared" si="67"/>
        <v>6.3032583248794491</v>
      </c>
      <c r="U246" s="43" t="str">
        <f t="shared" si="60"/>
        <v>PM10</v>
      </c>
      <c r="V246" s="42">
        <f t="shared" si="63"/>
        <v>266.33333333333331</v>
      </c>
      <c r="W246" s="43">
        <f t="shared" si="64"/>
        <v>1</v>
      </c>
      <c r="X246" s="43" t="str">
        <f t="shared" si="61"/>
        <v>PM10</v>
      </c>
      <c r="Y246" s="42">
        <f t="shared" si="65"/>
        <v>146.48333333333332</v>
      </c>
    </row>
    <row r="247" spans="1:25">
      <c r="A247" s="38" t="s">
        <v>42</v>
      </c>
      <c r="B247" s="38" t="s">
        <v>286</v>
      </c>
      <c r="C247" s="39">
        <v>13</v>
      </c>
      <c r="D247" s="39">
        <v>12</v>
      </c>
      <c r="E247" s="39">
        <v>0.6</v>
      </c>
      <c r="F247" s="39">
        <v>72</v>
      </c>
      <c r="G247" s="39">
        <v>808</v>
      </c>
      <c r="H247" s="39">
        <v>177</v>
      </c>
      <c r="I247" s="40">
        <f t="shared" si="51"/>
        <v>13</v>
      </c>
      <c r="J247" s="40">
        <f t="shared" si="52"/>
        <v>15</v>
      </c>
      <c r="K247" s="40">
        <f t="shared" si="53"/>
        <v>15</v>
      </c>
      <c r="L247" s="40">
        <f t="shared" si="54"/>
        <v>36</v>
      </c>
      <c r="M247" s="40">
        <f t="shared" si="55"/>
        <v>500</v>
      </c>
      <c r="N247" s="40">
        <f t="shared" si="56"/>
        <v>227</v>
      </c>
      <c r="O247" s="40">
        <f t="shared" si="57"/>
        <v>500</v>
      </c>
      <c r="P247" s="41" t="str">
        <f t="shared" si="62"/>
        <v>PM10</v>
      </c>
      <c r="Q247" s="41" t="str">
        <f t="shared" si="58"/>
        <v>六级，严重污染</v>
      </c>
      <c r="R247" s="42">
        <f t="shared" si="59"/>
        <v>21.905940594059405</v>
      </c>
      <c r="S247" s="42">
        <f t="shared" si="66"/>
        <v>11.314611260953525</v>
      </c>
      <c r="T247" s="42">
        <f t="shared" si="67"/>
        <v>10.591329333105881</v>
      </c>
      <c r="U247" s="43" t="str">
        <f t="shared" si="60"/>
        <v>PM10</v>
      </c>
      <c r="V247" s="42">
        <f t="shared" si="63"/>
        <v>518.33333333333337</v>
      </c>
      <c r="W247" s="43">
        <f t="shared" si="64"/>
        <v>1</v>
      </c>
      <c r="X247" s="43" t="str">
        <f t="shared" si="61"/>
        <v>PM10</v>
      </c>
      <c r="Y247" s="42">
        <f t="shared" si="65"/>
        <v>285.08333333333337</v>
      </c>
    </row>
    <row r="248" spans="1:25">
      <c r="A248" s="38" t="s">
        <v>42</v>
      </c>
      <c r="B248" s="38" t="s">
        <v>287</v>
      </c>
      <c r="C248" s="39">
        <v>13</v>
      </c>
      <c r="D248" s="39">
        <v>17</v>
      </c>
      <c r="E248" s="39">
        <v>0.6</v>
      </c>
      <c r="F248" s="39">
        <v>58</v>
      </c>
      <c r="G248" s="39">
        <v>667</v>
      </c>
      <c r="H248" s="39">
        <v>148</v>
      </c>
      <c r="I248" s="40">
        <f t="shared" si="51"/>
        <v>13</v>
      </c>
      <c r="J248" s="40">
        <f t="shared" si="52"/>
        <v>21.25</v>
      </c>
      <c r="K248" s="40">
        <f t="shared" si="53"/>
        <v>15</v>
      </c>
      <c r="L248" s="40">
        <f t="shared" si="54"/>
        <v>29</v>
      </c>
      <c r="M248" s="40">
        <f t="shared" si="55"/>
        <v>500</v>
      </c>
      <c r="N248" s="40">
        <f t="shared" si="56"/>
        <v>197.14285714285714</v>
      </c>
      <c r="O248" s="40">
        <f t="shared" si="57"/>
        <v>500</v>
      </c>
      <c r="P248" s="41" t="str">
        <f t="shared" si="62"/>
        <v>PM10</v>
      </c>
      <c r="Q248" s="41" t="str">
        <f t="shared" si="58"/>
        <v>六级，严重污染</v>
      </c>
      <c r="R248" s="42">
        <f t="shared" si="59"/>
        <v>22.188905547226387</v>
      </c>
      <c r="S248" s="42">
        <f t="shared" si="66"/>
        <v>10.725776092389937</v>
      </c>
      <c r="T248" s="42">
        <f t="shared" si="67"/>
        <v>11.46312945483645</v>
      </c>
      <c r="U248" s="43" t="str">
        <f t="shared" si="60"/>
        <v>PM10</v>
      </c>
      <c r="V248" s="42">
        <f t="shared" si="63"/>
        <v>752</v>
      </c>
      <c r="W248" s="43">
        <f t="shared" si="64"/>
        <v>0</v>
      </c>
      <c r="X248" s="43" t="str">
        <f t="shared" si="61"/>
        <v>PM10</v>
      </c>
      <c r="Y248" s="42">
        <f t="shared" si="65"/>
        <v>413.6</v>
      </c>
    </row>
    <row r="249" spans="1:25">
      <c r="A249" s="38" t="s">
        <v>42</v>
      </c>
      <c r="B249" s="38" t="s">
        <v>288</v>
      </c>
      <c r="C249" s="39">
        <v>11</v>
      </c>
      <c r="D249" s="39">
        <v>13</v>
      </c>
      <c r="E249" s="39">
        <v>0.5</v>
      </c>
      <c r="F249" s="39">
        <v>66</v>
      </c>
      <c r="G249" s="39">
        <v>620</v>
      </c>
      <c r="H249" s="39">
        <v>158</v>
      </c>
      <c r="I249" s="40">
        <f t="shared" si="51"/>
        <v>11</v>
      </c>
      <c r="J249" s="40">
        <f t="shared" si="52"/>
        <v>16.25</v>
      </c>
      <c r="K249" s="40">
        <f t="shared" si="53"/>
        <v>12.5</v>
      </c>
      <c r="L249" s="40">
        <f t="shared" si="54"/>
        <v>33</v>
      </c>
      <c r="M249" s="40">
        <f t="shared" si="55"/>
        <v>500</v>
      </c>
      <c r="N249" s="40">
        <f t="shared" si="56"/>
        <v>208</v>
      </c>
      <c r="O249" s="40">
        <f t="shared" si="57"/>
        <v>500</v>
      </c>
      <c r="P249" s="41" t="str">
        <f t="shared" si="62"/>
        <v>PM10</v>
      </c>
      <c r="Q249" s="41" t="str">
        <f t="shared" si="58"/>
        <v>六级，严重污染</v>
      </c>
      <c r="R249" s="42">
        <f t="shared" si="59"/>
        <v>25.483870967741932</v>
      </c>
      <c r="S249" s="42">
        <f t="shared" si="66"/>
        <v>11.302586923615548</v>
      </c>
      <c r="T249" s="42">
        <f t="shared" si="67"/>
        <v>14.181284044126384</v>
      </c>
      <c r="U249" s="43" t="str">
        <f t="shared" si="60"/>
        <v>PM10</v>
      </c>
      <c r="V249" s="42">
        <f t="shared" si="63"/>
        <v>930.66666666666663</v>
      </c>
      <c r="W249" s="43">
        <f t="shared" si="64"/>
        <v>0</v>
      </c>
      <c r="X249" s="43" t="str">
        <f t="shared" si="61"/>
        <v>PM10</v>
      </c>
      <c r="Y249" s="42">
        <f t="shared" si="65"/>
        <v>511.86666666666667</v>
      </c>
    </row>
    <row r="250" spans="1:25">
      <c r="A250" s="38" t="s">
        <v>42</v>
      </c>
      <c r="B250" s="38" t="s">
        <v>289</v>
      </c>
      <c r="C250" s="39">
        <v>7</v>
      </c>
      <c r="D250" s="39">
        <v>5</v>
      </c>
      <c r="E250" s="39">
        <v>0.4</v>
      </c>
      <c r="F250" s="39">
        <v>83</v>
      </c>
      <c r="G250" s="39">
        <v>756</v>
      </c>
      <c r="H250" s="39">
        <v>194</v>
      </c>
      <c r="I250" s="40">
        <f t="shared" si="51"/>
        <v>7</v>
      </c>
      <c r="J250" s="40">
        <f t="shared" si="52"/>
        <v>6.25</v>
      </c>
      <c r="K250" s="40">
        <f t="shared" si="53"/>
        <v>10</v>
      </c>
      <c r="L250" s="40">
        <f t="shared" si="54"/>
        <v>41.5</v>
      </c>
      <c r="M250" s="40">
        <f t="shared" si="55"/>
        <v>500</v>
      </c>
      <c r="N250" s="40">
        <f t="shared" si="56"/>
        <v>244</v>
      </c>
      <c r="O250" s="40">
        <f t="shared" si="57"/>
        <v>500</v>
      </c>
      <c r="P250" s="41" t="str">
        <f t="shared" si="62"/>
        <v>PM10</v>
      </c>
      <c r="Q250" s="41" t="str">
        <f t="shared" si="58"/>
        <v>六级，严重污染</v>
      </c>
      <c r="R250" s="42">
        <f t="shared" si="59"/>
        <v>25.661375661375661</v>
      </c>
      <c r="S250" s="42">
        <f t="shared" si="66"/>
        <v>11.879851085016719</v>
      </c>
      <c r="T250" s="42">
        <f t="shared" si="67"/>
        <v>13.781524576358942</v>
      </c>
      <c r="U250" s="43" t="str">
        <f t="shared" si="60"/>
        <v>PM10</v>
      </c>
      <c r="V250" s="42">
        <f t="shared" si="63"/>
        <v>1105</v>
      </c>
      <c r="W250" s="43">
        <f t="shared" si="64"/>
        <v>0</v>
      </c>
      <c r="X250" s="43" t="str">
        <f t="shared" si="61"/>
        <v>PM10</v>
      </c>
      <c r="Y250" s="42">
        <f t="shared" si="65"/>
        <v>607.75</v>
      </c>
    </row>
    <row r="251" spans="1:25">
      <c r="A251" s="38" t="s">
        <v>42</v>
      </c>
      <c r="B251" s="38" t="s">
        <v>290</v>
      </c>
      <c r="C251" s="39">
        <v>8</v>
      </c>
      <c r="D251" s="39">
        <v>6</v>
      </c>
      <c r="E251" s="39">
        <v>0.4</v>
      </c>
      <c r="F251" s="39">
        <v>88</v>
      </c>
      <c r="G251" s="39">
        <v>680</v>
      </c>
      <c r="H251" s="39">
        <v>112</v>
      </c>
      <c r="I251" s="40">
        <f t="shared" si="51"/>
        <v>8</v>
      </c>
      <c r="J251" s="40">
        <f t="shared" si="52"/>
        <v>7.5</v>
      </c>
      <c r="K251" s="40">
        <f t="shared" si="53"/>
        <v>10</v>
      </c>
      <c r="L251" s="40">
        <f t="shared" si="54"/>
        <v>44</v>
      </c>
      <c r="M251" s="40">
        <f t="shared" si="55"/>
        <v>500</v>
      </c>
      <c r="N251" s="40">
        <f t="shared" si="56"/>
        <v>146.25</v>
      </c>
      <c r="O251" s="40">
        <f t="shared" si="57"/>
        <v>500</v>
      </c>
      <c r="P251" s="41" t="str">
        <f t="shared" si="62"/>
        <v>PM10</v>
      </c>
      <c r="Q251" s="41" t="str">
        <f t="shared" si="58"/>
        <v>六级，严重污染</v>
      </c>
      <c r="R251" s="42">
        <f t="shared" si="59"/>
        <v>16.470588235294116</v>
      </c>
      <c r="S251" s="42">
        <f t="shared" si="66"/>
        <v>11.684965723464693</v>
      </c>
      <c r="T251" s="42">
        <f t="shared" si="67"/>
        <v>4.7856225118294233</v>
      </c>
      <c r="U251" s="43" t="str">
        <f t="shared" si="60"/>
        <v>PM10</v>
      </c>
      <c r="V251" s="42">
        <f t="shared" si="63"/>
        <v>1332</v>
      </c>
      <c r="W251" s="43">
        <f t="shared" si="64"/>
        <v>0</v>
      </c>
      <c r="X251" s="43" t="str">
        <f t="shared" si="61"/>
        <v>PM10</v>
      </c>
      <c r="Y251" s="42">
        <f t="shared" si="65"/>
        <v>732.6</v>
      </c>
    </row>
    <row r="252" spans="1:25">
      <c r="A252" s="38" t="s">
        <v>42</v>
      </c>
      <c r="B252" s="38" t="s">
        <v>291</v>
      </c>
      <c r="C252" s="39">
        <v>8</v>
      </c>
      <c r="D252" s="39">
        <v>9</v>
      </c>
      <c r="E252" s="39">
        <v>0.4</v>
      </c>
      <c r="F252" s="39">
        <v>87</v>
      </c>
      <c r="G252" s="39">
        <v>414</v>
      </c>
      <c r="H252" s="39">
        <v>74</v>
      </c>
      <c r="I252" s="40">
        <f t="shared" si="51"/>
        <v>8</v>
      </c>
      <c r="J252" s="40">
        <f t="shared" si="52"/>
        <v>11.25</v>
      </c>
      <c r="K252" s="40">
        <f t="shared" si="53"/>
        <v>10</v>
      </c>
      <c r="L252" s="40">
        <f t="shared" si="54"/>
        <v>43.5</v>
      </c>
      <c r="M252" s="40">
        <f t="shared" si="55"/>
        <v>291.42857142857144</v>
      </c>
      <c r="N252" s="40">
        <f t="shared" si="56"/>
        <v>98.75</v>
      </c>
      <c r="O252" s="40">
        <f t="shared" si="57"/>
        <v>291.42857142857144</v>
      </c>
      <c r="P252" s="41" t="str">
        <f t="shared" si="62"/>
        <v>PM10</v>
      </c>
      <c r="Q252" s="41" t="str">
        <f t="shared" si="58"/>
        <v>五级，重度污染</v>
      </c>
      <c r="R252" s="42">
        <f t="shared" si="59"/>
        <v>17.874396135265698</v>
      </c>
      <c r="S252" s="42">
        <f t="shared" si="66"/>
        <v>10.84663038933104</v>
      </c>
      <c r="T252" s="42">
        <f t="shared" si="67"/>
        <v>7.0277657459346585</v>
      </c>
      <c r="U252" s="43" t="str">
        <f t="shared" si="60"/>
        <v>PM10</v>
      </c>
      <c r="V252" s="42">
        <f t="shared" si="63"/>
        <v>1460.6666666666667</v>
      </c>
      <c r="W252" s="43">
        <f t="shared" si="64"/>
        <v>0</v>
      </c>
      <c r="X252" s="43" t="str">
        <f t="shared" si="61"/>
        <v>PM10</v>
      </c>
      <c r="Y252" s="42">
        <f t="shared" si="65"/>
        <v>803.36666666666667</v>
      </c>
    </row>
    <row r="253" spans="1:25">
      <c r="A253" s="38" t="s">
        <v>42</v>
      </c>
      <c r="B253" s="38" t="s">
        <v>292</v>
      </c>
      <c r="C253" s="39">
        <v>8</v>
      </c>
      <c r="D253" s="39">
        <v>6</v>
      </c>
      <c r="E253" s="39">
        <v>0.4</v>
      </c>
      <c r="F253" s="39">
        <v>90</v>
      </c>
      <c r="G253" s="39">
        <v>306</v>
      </c>
      <c r="H253" s="39">
        <v>56</v>
      </c>
      <c r="I253" s="40">
        <f t="shared" si="51"/>
        <v>8</v>
      </c>
      <c r="J253" s="40">
        <f t="shared" si="52"/>
        <v>7.5</v>
      </c>
      <c r="K253" s="40">
        <f t="shared" si="53"/>
        <v>10</v>
      </c>
      <c r="L253" s="40">
        <f t="shared" si="54"/>
        <v>45</v>
      </c>
      <c r="M253" s="40">
        <f t="shared" si="55"/>
        <v>178</v>
      </c>
      <c r="N253" s="40">
        <f t="shared" si="56"/>
        <v>76.25</v>
      </c>
      <c r="O253" s="40">
        <f t="shared" si="57"/>
        <v>178</v>
      </c>
      <c r="P253" s="41" t="str">
        <f t="shared" si="62"/>
        <v>PM10</v>
      </c>
      <c r="Q253" s="41" t="str">
        <f t="shared" si="58"/>
        <v>四级，中度污染</v>
      </c>
      <c r="R253" s="42">
        <f t="shared" si="59"/>
        <v>18.300653594771241</v>
      </c>
      <c r="S253" s="42">
        <f t="shared" si="66"/>
        <v>10.798756428413599</v>
      </c>
      <c r="T253" s="42">
        <f t="shared" si="67"/>
        <v>7.5018971663576419</v>
      </c>
      <c r="U253" s="43" t="str">
        <f t="shared" si="60"/>
        <v>PM10</v>
      </c>
      <c r="V253" s="42">
        <f t="shared" si="63"/>
        <v>1315</v>
      </c>
      <c r="W253" s="43">
        <f t="shared" si="64"/>
        <v>0</v>
      </c>
      <c r="X253" s="43" t="str">
        <f t="shared" si="61"/>
        <v>PM10</v>
      </c>
      <c r="Y253" s="42">
        <f t="shared" si="65"/>
        <v>723.25</v>
      </c>
    </row>
    <row r="254" spans="1:25">
      <c r="A254" s="38" t="s">
        <v>42</v>
      </c>
      <c r="B254" s="38" t="s">
        <v>293</v>
      </c>
      <c r="C254" s="39">
        <v>8</v>
      </c>
      <c r="D254" s="39">
        <v>6</v>
      </c>
      <c r="E254" s="39">
        <v>0.5</v>
      </c>
      <c r="F254" s="39">
        <v>88</v>
      </c>
      <c r="G254" s="39">
        <v>234</v>
      </c>
      <c r="H254" s="39">
        <v>56</v>
      </c>
      <c r="I254" s="40">
        <f t="shared" si="51"/>
        <v>8</v>
      </c>
      <c r="J254" s="40">
        <f t="shared" si="52"/>
        <v>7.5</v>
      </c>
      <c r="K254" s="40">
        <f t="shared" si="53"/>
        <v>12.5</v>
      </c>
      <c r="L254" s="40">
        <f t="shared" si="54"/>
        <v>44</v>
      </c>
      <c r="M254" s="40">
        <f t="shared" si="55"/>
        <v>142</v>
      </c>
      <c r="N254" s="40">
        <f t="shared" si="56"/>
        <v>76.25</v>
      </c>
      <c r="O254" s="40">
        <f t="shared" si="57"/>
        <v>142</v>
      </c>
      <c r="P254" s="41" t="str">
        <f t="shared" si="62"/>
        <v>PM10</v>
      </c>
      <c r="Q254" s="41" t="str">
        <f t="shared" si="58"/>
        <v>三级，轻度污染</v>
      </c>
      <c r="R254" s="42">
        <f t="shared" si="59"/>
        <v>23.931623931623932</v>
      </c>
      <c r="S254" s="42">
        <f t="shared" si="66"/>
        <v>10.498315845139587</v>
      </c>
      <c r="T254" s="42">
        <f t="shared" si="67"/>
        <v>13.433308086484345</v>
      </c>
      <c r="U254" s="43" t="str">
        <f t="shared" si="60"/>
        <v>PM10</v>
      </c>
      <c r="V254" s="42">
        <f t="shared" si="63"/>
        <v>1147.6666666666667</v>
      </c>
      <c r="W254" s="43">
        <f t="shared" si="64"/>
        <v>0</v>
      </c>
      <c r="X254" s="43" t="str">
        <f t="shared" si="61"/>
        <v>PM10</v>
      </c>
      <c r="Y254" s="42">
        <f t="shared" si="65"/>
        <v>631.2166666666667</v>
      </c>
    </row>
    <row r="255" spans="1:25">
      <c r="A255" s="38" t="s">
        <v>42</v>
      </c>
      <c r="B255" s="38" t="s">
        <v>294</v>
      </c>
      <c r="C255" s="39">
        <v>8</v>
      </c>
      <c r="D255" s="39">
        <v>7</v>
      </c>
      <c r="E255" s="39">
        <v>0.5</v>
      </c>
      <c r="F255" s="39">
        <v>84</v>
      </c>
      <c r="G255" s="39">
        <v>321</v>
      </c>
      <c r="H255" s="39">
        <v>85</v>
      </c>
      <c r="I255" s="40">
        <f t="shared" si="51"/>
        <v>8</v>
      </c>
      <c r="J255" s="40">
        <f t="shared" si="52"/>
        <v>8.75</v>
      </c>
      <c r="K255" s="40">
        <f t="shared" si="53"/>
        <v>12.5</v>
      </c>
      <c r="L255" s="40">
        <f t="shared" si="54"/>
        <v>42</v>
      </c>
      <c r="M255" s="40">
        <f t="shared" si="55"/>
        <v>185.5</v>
      </c>
      <c r="N255" s="40">
        <f t="shared" si="56"/>
        <v>112.5</v>
      </c>
      <c r="O255" s="40">
        <f t="shared" si="57"/>
        <v>185.5</v>
      </c>
      <c r="P255" s="41" t="str">
        <f t="shared" si="62"/>
        <v>PM10</v>
      </c>
      <c r="Q255" s="41" t="str">
        <f t="shared" si="58"/>
        <v>四级，中度污染</v>
      </c>
      <c r="R255" s="42">
        <f t="shared" si="59"/>
        <v>26.479750778816197</v>
      </c>
      <c r="S255" s="42">
        <f t="shared" si="66"/>
        <v>10.643542377172714</v>
      </c>
      <c r="T255" s="42">
        <f t="shared" si="67"/>
        <v>15.836208401643482</v>
      </c>
      <c r="U255" s="43" t="str">
        <f t="shared" si="60"/>
        <v>PM10</v>
      </c>
      <c r="V255" s="42">
        <f t="shared" si="63"/>
        <v>1003.3333333333334</v>
      </c>
      <c r="W255" s="43">
        <f t="shared" si="64"/>
        <v>0</v>
      </c>
      <c r="X255" s="43" t="str">
        <f t="shared" si="61"/>
        <v>PM10</v>
      </c>
      <c r="Y255" s="42">
        <f t="shared" si="65"/>
        <v>551.83333333333337</v>
      </c>
    </row>
    <row r="256" spans="1:25">
      <c r="A256" s="38" t="s">
        <v>42</v>
      </c>
      <c r="B256" s="38" t="s">
        <v>295</v>
      </c>
      <c r="C256" s="39">
        <v>8</v>
      </c>
      <c r="D256" s="39">
        <v>8</v>
      </c>
      <c r="E256" s="39">
        <v>0.5</v>
      </c>
      <c r="F256" s="39">
        <v>81</v>
      </c>
      <c r="G256" s="39">
        <v>484</v>
      </c>
      <c r="H256" s="39">
        <v>117</v>
      </c>
      <c r="I256" s="40">
        <f t="shared" si="51"/>
        <v>8</v>
      </c>
      <c r="J256" s="40">
        <f t="shared" si="52"/>
        <v>10</v>
      </c>
      <c r="K256" s="40">
        <f t="shared" si="53"/>
        <v>12.5</v>
      </c>
      <c r="L256" s="40">
        <f t="shared" si="54"/>
        <v>40.5</v>
      </c>
      <c r="M256" s="40">
        <f t="shared" si="55"/>
        <v>380</v>
      </c>
      <c r="N256" s="40">
        <f t="shared" si="56"/>
        <v>152.85714285714286</v>
      </c>
      <c r="O256" s="40">
        <f t="shared" si="57"/>
        <v>380</v>
      </c>
      <c r="P256" s="41" t="str">
        <f t="shared" si="62"/>
        <v>PM10</v>
      </c>
      <c r="Q256" s="41" t="str">
        <f t="shared" si="58"/>
        <v>六级，严重污染</v>
      </c>
      <c r="R256" s="42">
        <f t="shared" si="59"/>
        <v>24.173553719008265</v>
      </c>
      <c r="S256" s="42">
        <f t="shared" si="66"/>
        <v>10.726532361428903</v>
      </c>
      <c r="T256" s="42">
        <f t="shared" si="67"/>
        <v>13.447021357579361</v>
      </c>
      <c r="U256" s="43" t="str">
        <f t="shared" si="60"/>
        <v>PM10</v>
      </c>
      <c r="V256" s="42">
        <f t="shared" si="63"/>
        <v>903.66666666666663</v>
      </c>
      <c r="W256" s="43">
        <f t="shared" si="64"/>
        <v>0</v>
      </c>
      <c r="X256" s="43" t="str">
        <f t="shared" si="61"/>
        <v>PM10</v>
      </c>
      <c r="Y256" s="42">
        <f t="shared" si="65"/>
        <v>497.01666666666665</v>
      </c>
    </row>
    <row r="257" spans="1:25">
      <c r="A257" s="38" t="s">
        <v>42</v>
      </c>
      <c r="B257" s="38" t="s">
        <v>296</v>
      </c>
      <c r="C257" s="39">
        <v>12</v>
      </c>
      <c r="D257" s="39">
        <v>11</v>
      </c>
      <c r="E257" s="39">
        <v>0.5</v>
      </c>
      <c r="F257" s="39">
        <v>77</v>
      </c>
      <c r="G257" s="39">
        <v>566</v>
      </c>
      <c r="H257" s="39">
        <v>112</v>
      </c>
      <c r="I257" s="40">
        <f t="shared" si="51"/>
        <v>12</v>
      </c>
      <c r="J257" s="40">
        <f t="shared" si="52"/>
        <v>13.75</v>
      </c>
      <c r="K257" s="40">
        <f t="shared" si="53"/>
        <v>12.5</v>
      </c>
      <c r="L257" s="40">
        <f t="shared" si="54"/>
        <v>38.5</v>
      </c>
      <c r="M257" s="40">
        <f t="shared" si="55"/>
        <v>466</v>
      </c>
      <c r="N257" s="40">
        <f t="shared" si="56"/>
        <v>146.25</v>
      </c>
      <c r="O257" s="40">
        <f t="shared" si="57"/>
        <v>466</v>
      </c>
      <c r="P257" s="41" t="str">
        <f t="shared" si="62"/>
        <v>PM10</v>
      </c>
      <c r="Q257" s="41" t="str">
        <f t="shared" si="58"/>
        <v>六级，严重污染</v>
      </c>
      <c r="R257" s="42">
        <f t="shared" si="59"/>
        <v>19.78798586572438</v>
      </c>
      <c r="S257" s="42">
        <f t="shared" si="66"/>
        <v>10.602547199564954</v>
      </c>
      <c r="T257" s="42">
        <f t="shared" si="67"/>
        <v>9.1854386661594258</v>
      </c>
      <c r="U257" s="43" t="str">
        <f t="shared" si="60"/>
        <v>PM10</v>
      </c>
      <c r="V257" s="42">
        <f t="shared" si="63"/>
        <v>813</v>
      </c>
      <c r="W257" s="43">
        <f t="shared" si="64"/>
        <v>0</v>
      </c>
      <c r="X257" s="43" t="str">
        <f t="shared" si="61"/>
        <v>PM10</v>
      </c>
      <c r="Y257" s="42">
        <f t="shared" si="65"/>
        <v>447.15</v>
      </c>
    </row>
    <row r="258" spans="1:25">
      <c r="A258" s="38" t="s">
        <v>42</v>
      </c>
      <c r="B258" s="38" t="s">
        <v>297</v>
      </c>
      <c r="C258" s="39">
        <v>14</v>
      </c>
      <c r="D258" s="39">
        <v>11</v>
      </c>
      <c r="E258" s="39">
        <v>0.6</v>
      </c>
      <c r="F258" s="39">
        <v>80</v>
      </c>
      <c r="G258" s="39">
        <v>561</v>
      </c>
      <c r="H258" s="39">
        <v>132</v>
      </c>
      <c r="I258" s="40">
        <f t="shared" si="51"/>
        <v>14</v>
      </c>
      <c r="J258" s="40">
        <f t="shared" si="52"/>
        <v>13.75</v>
      </c>
      <c r="K258" s="40">
        <f t="shared" si="53"/>
        <v>15</v>
      </c>
      <c r="L258" s="40">
        <f t="shared" si="54"/>
        <v>40</v>
      </c>
      <c r="M258" s="40">
        <f t="shared" si="55"/>
        <v>461</v>
      </c>
      <c r="N258" s="40">
        <f t="shared" si="56"/>
        <v>174.28571428571428</v>
      </c>
      <c r="O258" s="40">
        <f t="shared" si="57"/>
        <v>461</v>
      </c>
      <c r="P258" s="41" t="str">
        <f t="shared" si="62"/>
        <v>PM10</v>
      </c>
      <c r="Q258" s="41" t="str">
        <f t="shared" si="58"/>
        <v>六级，严重污染</v>
      </c>
      <c r="R258" s="42">
        <f t="shared" si="59"/>
        <v>23.52941176470588</v>
      </c>
      <c r="S258" s="42">
        <f t="shared" si="66"/>
        <v>10.878997002100808</v>
      </c>
      <c r="T258" s="42">
        <f t="shared" si="67"/>
        <v>12.650414762605072</v>
      </c>
      <c r="U258" s="43" t="str">
        <f t="shared" si="60"/>
        <v>PM10</v>
      </c>
      <c r="V258" s="42">
        <f t="shared" si="63"/>
        <v>775</v>
      </c>
      <c r="W258" s="43">
        <f t="shared" si="64"/>
        <v>0</v>
      </c>
      <c r="X258" s="43" t="str">
        <f t="shared" si="61"/>
        <v>PM10</v>
      </c>
      <c r="Y258" s="42">
        <f t="shared" si="65"/>
        <v>426.25</v>
      </c>
    </row>
    <row r="259" spans="1:25">
      <c r="A259" s="38" t="s">
        <v>42</v>
      </c>
      <c r="B259" s="38" t="s">
        <v>298</v>
      </c>
      <c r="C259" s="39">
        <v>15</v>
      </c>
      <c r="D259" s="39">
        <v>9</v>
      </c>
      <c r="E259" s="39">
        <v>0.6</v>
      </c>
      <c r="F259" s="39">
        <v>82</v>
      </c>
      <c r="G259" s="39">
        <v>614</v>
      </c>
      <c r="H259" s="39">
        <v>112</v>
      </c>
      <c r="I259" s="40">
        <f t="shared" si="51"/>
        <v>15</v>
      </c>
      <c r="J259" s="40">
        <f t="shared" si="52"/>
        <v>11.25</v>
      </c>
      <c r="K259" s="40">
        <f t="shared" si="53"/>
        <v>15</v>
      </c>
      <c r="L259" s="40">
        <f t="shared" si="54"/>
        <v>41</v>
      </c>
      <c r="M259" s="40">
        <f t="shared" si="55"/>
        <v>500</v>
      </c>
      <c r="N259" s="40">
        <f t="shared" si="56"/>
        <v>146.25</v>
      </c>
      <c r="O259" s="40">
        <f t="shared" si="57"/>
        <v>500</v>
      </c>
      <c r="P259" s="41" t="str">
        <f t="shared" si="62"/>
        <v>PM10</v>
      </c>
      <c r="Q259" s="41" t="str">
        <f t="shared" si="58"/>
        <v>六级，严重污染</v>
      </c>
      <c r="R259" s="42">
        <f t="shared" si="59"/>
        <v>18.241042345276874</v>
      </c>
      <c r="S259" s="42">
        <f t="shared" si="66"/>
        <v>11.350248304554157</v>
      </c>
      <c r="T259" s="42">
        <f t="shared" si="67"/>
        <v>6.8907940407227173</v>
      </c>
      <c r="U259" s="43" t="str">
        <f t="shared" si="60"/>
        <v>PM10</v>
      </c>
      <c r="V259" s="42">
        <f t="shared" si="63"/>
        <v>824</v>
      </c>
      <c r="W259" s="43">
        <f t="shared" si="64"/>
        <v>0</v>
      </c>
      <c r="X259" s="43" t="str">
        <f t="shared" si="61"/>
        <v>PM10</v>
      </c>
      <c r="Y259" s="42">
        <f t="shared" si="65"/>
        <v>453.2</v>
      </c>
    </row>
    <row r="260" spans="1:25">
      <c r="A260" s="38" t="s">
        <v>42</v>
      </c>
      <c r="B260" s="38" t="s">
        <v>299</v>
      </c>
      <c r="C260" s="39">
        <v>13</v>
      </c>
      <c r="D260" s="39">
        <v>9</v>
      </c>
      <c r="E260" s="39">
        <v>0.6</v>
      </c>
      <c r="F260" s="39">
        <v>84</v>
      </c>
      <c r="G260" s="39">
        <v>508</v>
      </c>
      <c r="H260" s="39">
        <v>114</v>
      </c>
      <c r="I260" s="40">
        <f t="shared" ref="I260:I300" si="68">IF(COUNT(C260)=1,IF(C260&gt;2620,500,IF(C260&gt;=2100,(C260-2100)*(500-400)/(2620-2100)+400,IF(C260&gt;=1600,(C260-1600)*(400-300)/(2100-1600)+300,IF(C260&gt;=800,(C260-800)*(300-200)/(1600-800)+200,IF(C260&gt;=475,(C260-475)*(200-150)/(800-475)+150,IF(C260&gt;=150,(C260-150)*(150-100)/(475-150)+100,IF(C260&gt;=50,(C260-50)*(100-50)/(150-50)+50,IF(C260&gt;=0,(C260-0)*(50-0)/(50-0)+0,"无效值")))))))))</f>
        <v>13</v>
      </c>
      <c r="J260" s="40">
        <f t="shared" ref="J260:J300" si="69">IF(COUNT(D260)=1,IF(D260&gt;940,500,IF(D260&gt;=750,(D260-750)*(500-400)/(940-750)+400,IF(D260&gt;=565,(D260-565)*(400-300)/(750-565)+300,IF(D260&gt;=280,(D260-280)*(300-200)/(565-280)+200,IF(D260&gt;=180,(D260-180)*(200-150)/(280-180)+150,IF(D260&gt;=80,(D260-80)*(150-100)/(180-80)+100,IF(D260&gt;=40,(D260-40)*(100-50)/(80-40)+50,IF(D260&gt;=0,(D260-0)*(50-0)/(40-0)+0,"无效值")))))))))</f>
        <v>11.25</v>
      </c>
      <c r="K260" s="40">
        <f t="shared" ref="K260:K300" si="70">IF(COUNT(E260)=1,IF(E260&gt;60,500,IF(E260&gt;=48,(E260-48)*(500-400)/(60-48)+400,IF(E260&gt;=36,(E260-36)*(400-300)/(48-36)+300,IF(E260&gt;=24,(E260-24)*(300-200)/(36-24)+200,IF(E260&gt;=14,(E260-14)*(200-150)/(24-14)+150,IF(E260&gt;=4,(E260-4)*(150-100)/(14-4)+100,IF(E260&gt;=2,(E260-2)*(100-50)/(4-2)+50,IF(E260&gt;=0,(E260-0)*(50-0)/(2-0)+0,"无效值")))))))))</f>
        <v>15</v>
      </c>
      <c r="L260" s="40">
        <f t="shared" ref="L260:L300" si="71">IF(COUNT(F260)=1,IF(F260&gt;800,500,IF(F260&gt;=265,(F260-265)*(300-200)/(800-265)+200,IF(F260&gt;=215,(F260-215)*(200-150)/(265-215)+150,IF(F260&gt;=160,(F260-160)*(150-100)/(215-160)+100,IF(F260&gt;=100,(F260-100)*(100-50)/(160-100)+50,IF(F260&gt;=0,(F260-0)*(50-0)/(100-0)+0,"无效值")))))))</f>
        <v>42</v>
      </c>
      <c r="M260" s="40">
        <f t="shared" ref="M260:M300" si="72">IF(COUNT(G260)=1,IF(G260&gt;600,500,IF(G260&gt;=500,(G260-500)*(500-400)/(600-500)+400,IF(G260&gt;=420,(G260-420)*(400-300)/(500-420)+300,IF(G260&gt;=350,(G260-350)*(300-200)/(420-350)+200,IF(G260&gt;=250,(G260-250)*(200-150)/(350-250)+150,IF(G260&gt;=150,(G260-150)*(150-100)/(250-150)+100,IF(G260&gt;=50,(G260-50)*(100-50)/(150-50)+50,IF(G260&gt;=0,(G260-0)*(50-0)/(50-0)+0,"无效值")))))))))</f>
        <v>408</v>
      </c>
      <c r="N260" s="40">
        <f t="shared" ref="N260:N300" si="73">IF(COUNT(H260)=1,IF(H260&gt;500,500,IF(H260&gt;=350,(H260-350)*(500-400)/(500-350)+400,IF(H260&gt;=250,(H260-250)*(400-300)/(350-250)+300,IF(H260&gt;=150,(H260-150)*(300-200)/(250-150)+200,IF(H260&gt;=115,(H260-115)*(200-150)/(150-115)+150,IF(H260&gt;=75,(H260-75)*(150-100)/(115-75)+100,IF(H260&gt;=35,(H260-35)*(100-50)/(75-35)+50,IF(H260&gt;=0,(H260-0)*(50-0)/(35-0)+0,"无效值")))))))))</f>
        <v>148.75</v>
      </c>
      <c r="O260" s="40">
        <f t="shared" ref="O260:O300" si="74">IF(MAX(I260:N260)&lt;=100,IF(COUNTIF(C260:N260,"&gt;0")=12,MAX(I260:N260),""),MAX(I260:N260))</f>
        <v>408</v>
      </c>
      <c r="P260" s="41" t="str">
        <f t="shared" si="62"/>
        <v>PM10</v>
      </c>
      <c r="Q260" s="41" t="str">
        <f t="shared" ref="Q260:Q300" si="75">IF(COUNT(O260)=1,IF(O260&lt;=50,"一级,优",IF(O260&lt;=100,"二级，良",IF(O260&lt;=150,"三级，轻度污染",IF(O260&lt;=200,"四级，中度污染",IF(O260&lt;=300,"五级，重度污染",IF(O260&gt;300,"六级，严重污染")))))))</f>
        <v>六级，严重污染</v>
      </c>
      <c r="R260" s="42">
        <f t="shared" ref="R260:R300" si="76">H260/G260*100</f>
        <v>22.440944881889763</v>
      </c>
      <c r="S260" s="42">
        <f t="shared" si="66"/>
        <v>11.345280700429628</v>
      </c>
      <c r="T260" s="42">
        <f t="shared" si="67"/>
        <v>11.095664181460135</v>
      </c>
      <c r="U260" s="43" t="str">
        <f t="shared" ref="U260:U300" si="77">IF(G260&gt;150,"PM10")</f>
        <v>PM10</v>
      </c>
      <c r="V260" s="42">
        <f t="shared" si="63"/>
        <v>926.66666666666663</v>
      </c>
      <c r="W260" s="43">
        <f t="shared" si="64"/>
        <v>0</v>
      </c>
      <c r="X260" s="43" t="str">
        <f t="shared" ref="X260:X300" si="78">IF(G260&gt;150,"PM10")</f>
        <v>PM10</v>
      </c>
      <c r="Y260" s="42">
        <f t="shared" si="65"/>
        <v>509.66666666666663</v>
      </c>
    </row>
    <row r="261" spans="1:25">
      <c r="A261" s="38" t="s">
        <v>42</v>
      </c>
      <c r="B261" s="38" t="s">
        <v>300</v>
      </c>
      <c r="C261" s="39">
        <v>12</v>
      </c>
      <c r="D261" s="39">
        <v>9</v>
      </c>
      <c r="E261" s="39">
        <v>0.6</v>
      </c>
      <c r="F261" s="39">
        <v>84</v>
      </c>
      <c r="G261" s="39">
        <v>531</v>
      </c>
      <c r="H261" s="39">
        <v>113</v>
      </c>
      <c r="I261" s="40">
        <f t="shared" si="68"/>
        <v>12</v>
      </c>
      <c r="J261" s="40">
        <f t="shared" si="69"/>
        <v>11.25</v>
      </c>
      <c r="K261" s="40">
        <f t="shared" si="70"/>
        <v>15</v>
      </c>
      <c r="L261" s="40">
        <f t="shared" si="71"/>
        <v>42</v>
      </c>
      <c r="M261" s="40">
        <f t="shared" si="72"/>
        <v>431</v>
      </c>
      <c r="N261" s="40">
        <f t="shared" si="73"/>
        <v>147.5</v>
      </c>
      <c r="O261" s="40">
        <f t="shared" si="74"/>
        <v>431</v>
      </c>
      <c r="P261" s="41" t="str">
        <f t="shared" ref="P261:P300" si="79">IF(O261&lt;=50,"",IF(O261=I261,"SO2",IF(O261=J261,"NO2",IF(O261=K261,"CO",IF(O261=L261,"O3",IF(O261=M261,"PM10",IF(O261=N261,"PM2.5",)))))))</f>
        <v>PM10</v>
      </c>
      <c r="Q261" s="41" t="str">
        <f t="shared" si="75"/>
        <v>六级，严重污染</v>
      </c>
      <c r="R261" s="42">
        <f t="shared" si="76"/>
        <v>21.280602636534841</v>
      </c>
      <c r="S261" s="42">
        <f t="shared" si="66"/>
        <v>11.221057446285116</v>
      </c>
      <c r="T261" s="42">
        <f t="shared" si="67"/>
        <v>10.059545190249725</v>
      </c>
      <c r="U261" s="43" t="str">
        <f t="shared" si="77"/>
        <v>PM10</v>
      </c>
      <c r="V261" s="42">
        <f t="shared" si="63"/>
        <v>1018</v>
      </c>
      <c r="W261" s="43">
        <f t="shared" si="64"/>
        <v>0</v>
      </c>
      <c r="X261" s="43" t="str">
        <f t="shared" si="78"/>
        <v>PM10</v>
      </c>
      <c r="Y261" s="42">
        <f t="shared" si="65"/>
        <v>559.9</v>
      </c>
    </row>
    <row r="262" spans="1:25">
      <c r="A262" s="38" t="s">
        <v>42</v>
      </c>
      <c r="B262" s="38" t="s">
        <v>301</v>
      </c>
      <c r="C262" s="39">
        <v>12</v>
      </c>
      <c r="D262" s="39">
        <v>9</v>
      </c>
      <c r="E262" s="39">
        <v>0.6</v>
      </c>
      <c r="F262" s="39">
        <v>85</v>
      </c>
      <c r="G262" s="39">
        <v>499</v>
      </c>
      <c r="H262" s="39">
        <v>108</v>
      </c>
      <c r="I262" s="40">
        <f t="shared" si="68"/>
        <v>12</v>
      </c>
      <c r="J262" s="40">
        <f t="shared" si="69"/>
        <v>11.25</v>
      </c>
      <c r="K262" s="40">
        <f t="shared" si="70"/>
        <v>15</v>
      </c>
      <c r="L262" s="40">
        <f t="shared" si="71"/>
        <v>42.5</v>
      </c>
      <c r="M262" s="40">
        <f t="shared" si="72"/>
        <v>398.75</v>
      </c>
      <c r="N262" s="40">
        <f t="shared" si="73"/>
        <v>141.25</v>
      </c>
      <c r="O262" s="40">
        <f t="shared" si="74"/>
        <v>398.75</v>
      </c>
      <c r="P262" s="41" t="str">
        <f t="shared" si="79"/>
        <v>PM10</v>
      </c>
      <c r="Q262" s="41" t="str">
        <f t="shared" si="75"/>
        <v>六级，严重污染</v>
      </c>
      <c r="R262" s="42">
        <f t="shared" si="76"/>
        <v>21.643286573146291</v>
      </c>
      <c r="S262" s="42">
        <f t="shared" si="66"/>
        <v>10.787795101095002</v>
      </c>
      <c r="T262" s="42">
        <f t="shared" si="67"/>
        <v>10.855491472051289</v>
      </c>
      <c r="U262" s="43" t="str">
        <f t="shared" si="77"/>
        <v>PM10</v>
      </c>
      <c r="V262" s="42">
        <f t="shared" si="63"/>
        <v>1088</v>
      </c>
      <c r="W262" s="43">
        <f t="shared" si="64"/>
        <v>0</v>
      </c>
      <c r="X262" s="43" t="str">
        <f t="shared" si="78"/>
        <v>PM10</v>
      </c>
      <c r="Y262" s="42">
        <f t="shared" si="65"/>
        <v>598.4</v>
      </c>
    </row>
    <row r="263" spans="1:25">
      <c r="A263" s="38" t="s">
        <v>42</v>
      </c>
      <c r="B263" s="38" t="s">
        <v>302</v>
      </c>
      <c r="C263" s="39">
        <v>11</v>
      </c>
      <c r="D263" s="39">
        <v>11</v>
      </c>
      <c r="E263" s="39">
        <v>0.6</v>
      </c>
      <c r="F263" s="39">
        <v>82</v>
      </c>
      <c r="G263" s="39">
        <v>482</v>
      </c>
      <c r="H263" s="39">
        <v>122</v>
      </c>
      <c r="I263" s="40">
        <f t="shared" si="68"/>
        <v>11</v>
      </c>
      <c r="J263" s="40">
        <f t="shared" si="69"/>
        <v>13.75</v>
      </c>
      <c r="K263" s="40">
        <f t="shared" si="70"/>
        <v>15</v>
      </c>
      <c r="L263" s="40">
        <f t="shared" si="71"/>
        <v>41</v>
      </c>
      <c r="M263" s="40">
        <f t="shared" si="72"/>
        <v>377.5</v>
      </c>
      <c r="N263" s="40">
        <f t="shared" si="73"/>
        <v>160</v>
      </c>
      <c r="O263" s="40">
        <f t="shared" si="74"/>
        <v>377.5</v>
      </c>
      <c r="P263" s="41" t="str">
        <f t="shared" si="79"/>
        <v>PM10</v>
      </c>
      <c r="Q263" s="41" t="str">
        <f t="shared" si="75"/>
        <v>六级，严重污染</v>
      </c>
      <c r="R263" s="42">
        <f t="shared" si="76"/>
        <v>25.311203319502074</v>
      </c>
      <c r="S263" s="42">
        <f t="shared" si="66"/>
        <v>10.576939505606504</v>
      </c>
      <c r="T263" s="42">
        <f t="shared" si="67"/>
        <v>14.73426381389557</v>
      </c>
      <c r="U263" s="43" t="str">
        <f t="shared" si="77"/>
        <v>PM10</v>
      </c>
      <c r="V263" s="42">
        <f t="shared" si="63"/>
        <v>1093</v>
      </c>
      <c r="W263" s="43">
        <f t="shared" si="64"/>
        <v>0</v>
      </c>
      <c r="X263" s="43" t="str">
        <f t="shared" si="78"/>
        <v>PM10</v>
      </c>
      <c r="Y263" s="42">
        <f t="shared" si="65"/>
        <v>601.15</v>
      </c>
    </row>
    <row r="264" spans="1:25">
      <c r="A264" s="38" t="s">
        <v>42</v>
      </c>
      <c r="B264" s="38" t="s">
        <v>303</v>
      </c>
      <c r="C264" s="39">
        <v>9</v>
      </c>
      <c r="D264" s="39">
        <v>12</v>
      </c>
      <c r="E264" s="39">
        <v>0.6</v>
      </c>
      <c r="F264" s="39">
        <v>70</v>
      </c>
      <c r="G264" s="39">
        <v>627</v>
      </c>
      <c r="H264" s="39">
        <v>156</v>
      </c>
      <c r="I264" s="40">
        <f t="shared" si="68"/>
        <v>9</v>
      </c>
      <c r="J264" s="40">
        <f t="shared" si="69"/>
        <v>15</v>
      </c>
      <c r="K264" s="40">
        <f t="shared" si="70"/>
        <v>15</v>
      </c>
      <c r="L264" s="40">
        <f t="shared" si="71"/>
        <v>35</v>
      </c>
      <c r="M264" s="40">
        <f t="shared" si="72"/>
        <v>500</v>
      </c>
      <c r="N264" s="40">
        <f t="shared" si="73"/>
        <v>206</v>
      </c>
      <c r="O264" s="40">
        <f t="shared" si="74"/>
        <v>500</v>
      </c>
      <c r="P264" s="41" t="str">
        <f t="shared" si="79"/>
        <v>PM10</v>
      </c>
      <c r="Q264" s="41" t="str">
        <f t="shared" si="75"/>
        <v>六级，严重污染</v>
      </c>
      <c r="R264" s="42">
        <f t="shared" si="76"/>
        <v>24.880382775119617</v>
      </c>
      <c r="S264" s="42">
        <f t="shared" si="66"/>
        <v>11.037207626754643</v>
      </c>
      <c r="T264" s="42">
        <f t="shared" si="67"/>
        <v>13.843175148364974</v>
      </c>
      <c r="U264" s="43" t="str">
        <f t="shared" si="77"/>
        <v>PM10</v>
      </c>
      <c r="V264" s="42">
        <f t="shared" si="63"/>
        <v>1065</v>
      </c>
      <c r="W264" s="43">
        <f t="shared" si="64"/>
        <v>0</v>
      </c>
      <c r="X264" s="43" t="str">
        <f t="shared" si="78"/>
        <v>PM10</v>
      </c>
      <c r="Y264" s="42">
        <f t="shared" si="65"/>
        <v>585.75</v>
      </c>
    </row>
    <row r="265" spans="1:25">
      <c r="A265" s="38" t="s">
        <v>42</v>
      </c>
      <c r="B265" s="38" t="s">
        <v>304</v>
      </c>
      <c r="C265" s="39">
        <v>9</v>
      </c>
      <c r="D265" s="39">
        <v>37</v>
      </c>
      <c r="E265" s="39">
        <v>0.6</v>
      </c>
      <c r="F265" s="39">
        <v>42</v>
      </c>
      <c r="G265" s="39">
        <v>664</v>
      </c>
      <c r="H265" s="39">
        <v>158</v>
      </c>
      <c r="I265" s="40">
        <f t="shared" si="68"/>
        <v>9</v>
      </c>
      <c r="J265" s="40">
        <f t="shared" si="69"/>
        <v>46.25</v>
      </c>
      <c r="K265" s="40">
        <f t="shared" si="70"/>
        <v>15</v>
      </c>
      <c r="L265" s="40">
        <f t="shared" si="71"/>
        <v>21</v>
      </c>
      <c r="M265" s="40">
        <f t="shared" si="72"/>
        <v>500</v>
      </c>
      <c r="N265" s="40">
        <f t="shared" si="73"/>
        <v>208</v>
      </c>
      <c r="O265" s="40">
        <f t="shared" si="74"/>
        <v>500</v>
      </c>
      <c r="P265" s="41" t="str">
        <f t="shared" si="79"/>
        <v>PM10</v>
      </c>
      <c r="Q265" s="41" t="str">
        <f t="shared" si="75"/>
        <v>六级，严重污染</v>
      </c>
      <c r="R265" s="42">
        <f t="shared" si="76"/>
        <v>23.795180722891565</v>
      </c>
      <c r="S265" s="42">
        <f t="shared" si="66"/>
        <v>11.149788544289123</v>
      </c>
      <c r="T265" s="42">
        <f t="shared" si="67"/>
        <v>12.645392178602442</v>
      </c>
      <c r="U265" s="43" t="str">
        <f t="shared" si="77"/>
        <v>PM10</v>
      </c>
      <c r="V265" s="42">
        <f t="shared" si="63"/>
        <v>1087</v>
      </c>
      <c r="W265" s="43">
        <f t="shared" si="64"/>
        <v>0</v>
      </c>
      <c r="X265" s="43" t="str">
        <f t="shared" si="78"/>
        <v>PM10</v>
      </c>
      <c r="Y265" s="42">
        <f t="shared" si="65"/>
        <v>597.85</v>
      </c>
    </row>
    <row r="266" spans="1:25">
      <c r="A266" s="38" t="s">
        <v>42</v>
      </c>
      <c r="B266" s="38" t="s">
        <v>305</v>
      </c>
      <c r="C266" s="39">
        <v>9</v>
      </c>
      <c r="D266" s="39">
        <v>40</v>
      </c>
      <c r="E266" s="39">
        <v>0.6</v>
      </c>
      <c r="F266" s="39">
        <v>38</v>
      </c>
      <c r="G266" s="39">
        <v>623</v>
      </c>
      <c r="H266" s="39">
        <v>140</v>
      </c>
      <c r="I266" s="40">
        <f t="shared" si="68"/>
        <v>9</v>
      </c>
      <c r="J266" s="40">
        <f t="shared" si="69"/>
        <v>50</v>
      </c>
      <c r="K266" s="40">
        <f t="shared" si="70"/>
        <v>15</v>
      </c>
      <c r="L266" s="40">
        <f t="shared" si="71"/>
        <v>19</v>
      </c>
      <c r="M266" s="40">
        <f t="shared" si="72"/>
        <v>500</v>
      </c>
      <c r="N266" s="40">
        <f t="shared" si="73"/>
        <v>185.71428571428572</v>
      </c>
      <c r="O266" s="40">
        <f t="shared" si="74"/>
        <v>500</v>
      </c>
      <c r="P266" s="41" t="str">
        <f t="shared" si="79"/>
        <v>PM10</v>
      </c>
      <c r="Q266" s="41" t="str">
        <f t="shared" si="75"/>
        <v>六级，严重污染</v>
      </c>
      <c r="R266" s="42">
        <f t="shared" si="76"/>
        <v>22.471910112359549</v>
      </c>
      <c r="S266" s="42">
        <f t="shared" si="66"/>
        <v>11.612633409090344</v>
      </c>
      <c r="T266" s="42">
        <f t="shared" si="67"/>
        <v>10.859276703269204</v>
      </c>
      <c r="U266" s="43" t="str">
        <f t="shared" si="77"/>
        <v>PM10</v>
      </c>
      <c r="V266" s="42">
        <f t="shared" ref="V266:V300" si="80">AVERAGE(G260:G265)*2</f>
        <v>1103.6666666666667</v>
      </c>
      <c r="W266" s="43">
        <f t="shared" ref="W266:W300" si="81">IF(V266="","",IF(G266&gt;=V266,1,0))</f>
        <v>0</v>
      </c>
      <c r="X266" s="43" t="str">
        <f t="shared" si="78"/>
        <v>PM10</v>
      </c>
      <c r="Y266" s="42">
        <f t="shared" ref="Y266:Y300" si="82">AVERAGE(G260:G265)*10%+AVERAGE(G260:G265)</f>
        <v>607.01666666666665</v>
      </c>
    </row>
    <row r="267" spans="1:25">
      <c r="A267" s="38" t="s">
        <v>42</v>
      </c>
      <c r="B267" s="38" t="s">
        <v>306</v>
      </c>
      <c r="C267" s="39">
        <v>8</v>
      </c>
      <c r="D267" s="39">
        <v>20</v>
      </c>
      <c r="E267" s="39">
        <v>0.6</v>
      </c>
      <c r="F267" s="39">
        <v>56</v>
      </c>
      <c r="G267" s="39">
        <v>442</v>
      </c>
      <c r="H267" s="39">
        <v>94</v>
      </c>
      <c r="I267" s="40">
        <f t="shared" si="68"/>
        <v>8</v>
      </c>
      <c r="J267" s="40">
        <f t="shared" si="69"/>
        <v>25</v>
      </c>
      <c r="K267" s="40">
        <f t="shared" si="70"/>
        <v>15</v>
      </c>
      <c r="L267" s="40">
        <f t="shared" si="71"/>
        <v>28</v>
      </c>
      <c r="M267" s="40">
        <f t="shared" si="72"/>
        <v>327.5</v>
      </c>
      <c r="N267" s="40">
        <f t="shared" si="73"/>
        <v>123.75</v>
      </c>
      <c r="O267" s="40">
        <f t="shared" si="74"/>
        <v>327.5</v>
      </c>
      <c r="P267" s="41" t="str">
        <f t="shared" si="79"/>
        <v>PM10</v>
      </c>
      <c r="Q267" s="41" t="str">
        <f t="shared" si="75"/>
        <v>六级，严重污染</v>
      </c>
      <c r="R267" s="42">
        <f t="shared" si="76"/>
        <v>21.266968325791854</v>
      </c>
      <c r="S267" s="42">
        <f t="shared" ref="S267:S300" si="83">AVERAGE(R261:R266)*0.5</f>
        <v>11.615213844962829</v>
      </c>
      <c r="T267" s="42">
        <f t="shared" ref="T267:T300" si="84">R267-S267</f>
        <v>9.651754480829025</v>
      </c>
      <c r="U267" s="43" t="str">
        <f t="shared" si="77"/>
        <v>PM10</v>
      </c>
      <c r="V267" s="42">
        <f t="shared" si="80"/>
        <v>1142</v>
      </c>
      <c r="W267" s="43">
        <f t="shared" si="81"/>
        <v>0</v>
      </c>
      <c r="X267" s="43" t="str">
        <f t="shared" si="78"/>
        <v>PM10</v>
      </c>
      <c r="Y267" s="42">
        <f t="shared" si="82"/>
        <v>628.1</v>
      </c>
    </row>
    <row r="268" spans="1:25">
      <c r="A268" s="44" t="s">
        <v>42</v>
      </c>
      <c r="B268" s="44" t="s">
        <v>307</v>
      </c>
      <c r="C268" s="45">
        <v>8</v>
      </c>
      <c r="D268" s="45">
        <v>25</v>
      </c>
      <c r="E268" s="45">
        <v>0.6</v>
      </c>
      <c r="F268" s="45">
        <v>49</v>
      </c>
      <c r="G268" s="45">
        <v>337</v>
      </c>
      <c r="H268" s="45">
        <v>79</v>
      </c>
      <c r="I268" s="46">
        <f t="shared" si="68"/>
        <v>8</v>
      </c>
      <c r="J268" s="46">
        <f t="shared" si="69"/>
        <v>31.25</v>
      </c>
      <c r="K268" s="46">
        <f t="shared" si="70"/>
        <v>15</v>
      </c>
      <c r="L268" s="46">
        <f t="shared" si="71"/>
        <v>24.5</v>
      </c>
      <c r="M268" s="46">
        <f t="shared" si="72"/>
        <v>193.5</v>
      </c>
      <c r="N268" s="46">
        <f t="shared" si="73"/>
        <v>105</v>
      </c>
      <c r="O268" s="46">
        <f t="shared" si="74"/>
        <v>193.5</v>
      </c>
      <c r="P268" s="47" t="str">
        <f t="shared" si="79"/>
        <v>PM10</v>
      </c>
      <c r="Q268" s="47" t="str">
        <f t="shared" si="75"/>
        <v>四级，中度污染</v>
      </c>
      <c r="R268" s="48">
        <f t="shared" si="76"/>
        <v>23.442136498516319</v>
      </c>
      <c r="S268" s="48">
        <f t="shared" si="83"/>
        <v>11.614077652400914</v>
      </c>
      <c r="T268" s="48">
        <f t="shared" si="84"/>
        <v>11.828058846115406</v>
      </c>
      <c r="U268" s="49" t="str">
        <f t="shared" si="77"/>
        <v>PM10</v>
      </c>
      <c r="V268" s="48">
        <f t="shared" si="80"/>
        <v>1112.3333333333333</v>
      </c>
      <c r="W268" s="49">
        <f t="shared" si="81"/>
        <v>0</v>
      </c>
      <c r="X268" s="49" t="str">
        <f t="shared" si="78"/>
        <v>PM10</v>
      </c>
      <c r="Y268" s="48">
        <f t="shared" si="82"/>
        <v>611.7833333333333</v>
      </c>
    </row>
    <row r="269" spans="1:25">
      <c r="A269" s="44" t="s">
        <v>42</v>
      </c>
      <c r="B269" s="44" t="s">
        <v>308</v>
      </c>
      <c r="C269" s="45">
        <v>8</v>
      </c>
      <c r="D269" s="45">
        <v>26</v>
      </c>
      <c r="E269" s="45">
        <v>0.6</v>
      </c>
      <c r="F269" s="45">
        <v>39</v>
      </c>
      <c r="G269" s="45">
        <v>334</v>
      </c>
      <c r="H269" s="45">
        <v>88</v>
      </c>
      <c r="I269" s="46">
        <f t="shared" si="68"/>
        <v>8</v>
      </c>
      <c r="J269" s="46">
        <f t="shared" si="69"/>
        <v>32.5</v>
      </c>
      <c r="K269" s="46">
        <f t="shared" si="70"/>
        <v>15</v>
      </c>
      <c r="L269" s="46">
        <f t="shared" si="71"/>
        <v>19.5</v>
      </c>
      <c r="M269" s="46">
        <f t="shared" si="72"/>
        <v>192</v>
      </c>
      <c r="N269" s="46">
        <f t="shared" si="73"/>
        <v>116.25</v>
      </c>
      <c r="O269" s="46">
        <f t="shared" si="74"/>
        <v>192</v>
      </c>
      <c r="P269" s="47" t="str">
        <f t="shared" si="79"/>
        <v>PM10</v>
      </c>
      <c r="Q269" s="47" t="str">
        <f t="shared" si="75"/>
        <v>四级，中度污染</v>
      </c>
      <c r="R269" s="48">
        <f t="shared" si="76"/>
        <v>26.34730538922156</v>
      </c>
      <c r="S269" s="48">
        <f t="shared" si="83"/>
        <v>11.763981812848414</v>
      </c>
      <c r="T269" s="48">
        <f t="shared" si="84"/>
        <v>14.583323576373147</v>
      </c>
      <c r="U269" s="49" t="str">
        <f t="shared" si="77"/>
        <v>PM10</v>
      </c>
      <c r="V269" s="48">
        <f t="shared" si="80"/>
        <v>1058.3333333333333</v>
      </c>
      <c r="W269" s="49">
        <f t="shared" si="81"/>
        <v>0</v>
      </c>
      <c r="X269" s="49" t="str">
        <f t="shared" si="78"/>
        <v>PM10</v>
      </c>
      <c r="Y269" s="48">
        <f t="shared" si="82"/>
        <v>582.08333333333326</v>
      </c>
    </row>
    <row r="270" spans="1:25">
      <c r="A270" s="44" t="s">
        <v>42</v>
      </c>
      <c r="B270" s="44" t="s">
        <v>309</v>
      </c>
      <c r="C270" s="45">
        <v>9</v>
      </c>
      <c r="D270" s="45">
        <v>34</v>
      </c>
      <c r="E270" s="45">
        <v>0.6</v>
      </c>
      <c r="F270" s="45">
        <v>28</v>
      </c>
      <c r="G270" s="45">
        <v>350</v>
      </c>
      <c r="H270" s="45">
        <v>84</v>
      </c>
      <c r="I270" s="46">
        <f t="shared" si="68"/>
        <v>9</v>
      </c>
      <c r="J270" s="46">
        <f t="shared" si="69"/>
        <v>42.5</v>
      </c>
      <c r="K270" s="46">
        <f t="shared" si="70"/>
        <v>15</v>
      </c>
      <c r="L270" s="46">
        <f t="shared" si="71"/>
        <v>14</v>
      </c>
      <c r="M270" s="46">
        <f t="shared" si="72"/>
        <v>200</v>
      </c>
      <c r="N270" s="46">
        <f t="shared" si="73"/>
        <v>111.25</v>
      </c>
      <c r="O270" s="46">
        <f t="shared" si="74"/>
        <v>200</v>
      </c>
      <c r="P270" s="47" t="str">
        <f t="shared" si="79"/>
        <v>PM10</v>
      </c>
      <c r="Q270" s="47" t="str">
        <f t="shared" si="75"/>
        <v>四级，中度污染</v>
      </c>
      <c r="R270" s="48">
        <f t="shared" si="76"/>
        <v>24</v>
      </c>
      <c r="S270" s="48">
        <f t="shared" si="83"/>
        <v>11.850323651991706</v>
      </c>
      <c r="T270" s="48">
        <f t="shared" si="84"/>
        <v>12.149676348008294</v>
      </c>
      <c r="U270" s="49" t="str">
        <f t="shared" si="77"/>
        <v>PM10</v>
      </c>
      <c r="V270" s="48">
        <f t="shared" si="80"/>
        <v>1009</v>
      </c>
      <c r="W270" s="49">
        <f t="shared" si="81"/>
        <v>0</v>
      </c>
      <c r="X270" s="49" t="str">
        <f t="shared" si="78"/>
        <v>PM10</v>
      </c>
      <c r="Y270" s="48">
        <f t="shared" si="82"/>
        <v>554.95000000000005</v>
      </c>
    </row>
    <row r="271" spans="1:25">
      <c r="A271" s="44" t="s">
        <v>42</v>
      </c>
      <c r="B271" s="44" t="s">
        <v>310</v>
      </c>
      <c r="C271" s="45">
        <v>10</v>
      </c>
      <c r="D271" s="45">
        <v>34</v>
      </c>
      <c r="E271" s="45">
        <v>0.6</v>
      </c>
      <c r="F271" s="45">
        <v>32</v>
      </c>
      <c r="G271" s="45">
        <v>254</v>
      </c>
      <c r="H271" s="45">
        <v>46</v>
      </c>
      <c r="I271" s="46">
        <f t="shared" si="68"/>
        <v>10</v>
      </c>
      <c r="J271" s="46">
        <f t="shared" si="69"/>
        <v>42.5</v>
      </c>
      <c r="K271" s="46">
        <f t="shared" si="70"/>
        <v>15</v>
      </c>
      <c r="L271" s="46">
        <f t="shared" si="71"/>
        <v>16</v>
      </c>
      <c r="M271" s="46">
        <f t="shared" si="72"/>
        <v>152</v>
      </c>
      <c r="N271" s="46">
        <f t="shared" si="73"/>
        <v>63.75</v>
      </c>
      <c r="O271" s="46">
        <f t="shared" si="74"/>
        <v>152</v>
      </c>
      <c r="P271" s="47" t="str">
        <f t="shared" si="79"/>
        <v>PM10</v>
      </c>
      <c r="Q271" s="47" t="str">
        <f t="shared" si="75"/>
        <v>四级，中度污染</v>
      </c>
      <c r="R271" s="48">
        <f t="shared" si="76"/>
        <v>18.110236220472441</v>
      </c>
      <c r="S271" s="48">
        <f t="shared" si="83"/>
        <v>11.776958420731736</v>
      </c>
      <c r="T271" s="48">
        <f t="shared" si="84"/>
        <v>6.3332777997407046</v>
      </c>
      <c r="U271" s="49" t="str">
        <f t="shared" si="77"/>
        <v>PM10</v>
      </c>
      <c r="V271" s="48">
        <f t="shared" si="80"/>
        <v>916.66666666666663</v>
      </c>
      <c r="W271" s="49">
        <f t="shared" si="81"/>
        <v>0</v>
      </c>
      <c r="X271" s="49" t="str">
        <f t="shared" si="78"/>
        <v>PM10</v>
      </c>
      <c r="Y271" s="48">
        <f t="shared" si="82"/>
        <v>504.16666666666663</v>
      </c>
    </row>
    <row r="272" spans="1:25">
      <c r="A272" s="44" t="s">
        <v>42</v>
      </c>
      <c r="B272" s="44" t="s">
        <v>311</v>
      </c>
      <c r="C272" s="45">
        <v>10</v>
      </c>
      <c r="D272" s="45">
        <v>27</v>
      </c>
      <c r="E272" s="45">
        <v>0.6</v>
      </c>
      <c r="F272" s="45">
        <v>36</v>
      </c>
      <c r="G272" s="45">
        <v>141</v>
      </c>
      <c r="H272" s="45">
        <v>30</v>
      </c>
      <c r="I272" s="46">
        <f t="shared" si="68"/>
        <v>10</v>
      </c>
      <c r="J272" s="46">
        <f t="shared" si="69"/>
        <v>33.75</v>
      </c>
      <c r="K272" s="46">
        <f t="shared" si="70"/>
        <v>15</v>
      </c>
      <c r="L272" s="46">
        <f t="shared" si="71"/>
        <v>18</v>
      </c>
      <c r="M272" s="46">
        <f t="shared" si="72"/>
        <v>95.5</v>
      </c>
      <c r="N272" s="46">
        <f t="shared" si="73"/>
        <v>42.857142857142854</v>
      </c>
      <c r="O272" s="46">
        <f t="shared" si="74"/>
        <v>95.5</v>
      </c>
      <c r="P272" s="47" t="str">
        <f t="shared" si="79"/>
        <v>PM10</v>
      </c>
      <c r="Q272" s="47" t="str">
        <f t="shared" si="75"/>
        <v>二级，良</v>
      </c>
      <c r="R272" s="48">
        <f t="shared" si="76"/>
        <v>21.276595744680851</v>
      </c>
      <c r="S272" s="48">
        <f t="shared" si="83"/>
        <v>11.303213045530143</v>
      </c>
      <c r="T272" s="48">
        <f t="shared" si="84"/>
        <v>9.973382699150708</v>
      </c>
      <c r="U272" s="49" t="b">
        <f t="shared" si="77"/>
        <v>0</v>
      </c>
      <c r="V272" s="48">
        <f t="shared" si="80"/>
        <v>780</v>
      </c>
      <c r="W272" s="49">
        <f t="shared" si="81"/>
        <v>0</v>
      </c>
      <c r="X272" s="49" t="b">
        <f t="shared" si="78"/>
        <v>0</v>
      </c>
      <c r="Y272" s="48">
        <f t="shared" si="82"/>
        <v>429</v>
      </c>
    </row>
    <row r="273" spans="1:25">
      <c r="A273" s="44" t="s">
        <v>42</v>
      </c>
      <c r="B273" s="44" t="s">
        <v>312</v>
      </c>
      <c r="C273" s="45">
        <v>8</v>
      </c>
      <c r="D273" s="45">
        <v>26</v>
      </c>
      <c r="E273" s="45">
        <v>0.6</v>
      </c>
      <c r="F273" s="45">
        <v>30</v>
      </c>
      <c r="G273" s="45">
        <v>166</v>
      </c>
      <c r="H273" s="45">
        <v>61</v>
      </c>
      <c r="I273" s="46">
        <f t="shared" si="68"/>
        <v>8</v>
      </c>
      <c r="J273" s="46">
        <f t="shared" si="69"/>
        <v>32.5</v>
      </c>
      <c r="K273" s="46">
        <f t="shared" si="70"/>
        <v>15</v>
      </c>
      <c r="L273" s="46">
        <f t="shared" si="71"/>
        <v>15</v>
      </c>
      <c r="M273" s="46">
        <f t="shared" si="72"/>
        <v>108</v>
      </c>
      <c r="N273" s="46">
        <f t="shared" si="73"/>
        <v>82.5</v>
      </c>
      <c r="O273" s="46">
        <f t="shared" si="74"/>
        <v>108</v>
      </c>
      <c r="P273" s="47" t="str">
        <f t="shared" si="79"/>
        <v>PM10</v>
      </c>
      <c r="Q273" s="47" t="str">
        <f t="shared" si="75"/>
        <v>三级，轻度污染</v>
      </c>
      <c r="R273" s="48">
        <f t="shared" si="76"/>
        <v>36.746987951807228</v>
      </c>
      <c r="S273" s="48">
        <f t="shared" si="83"/>
        <v>11.203603514890252</v>
      </c>
      <c r="T273" s="48">
        <f t="shared" si="84"/>
        <v>25.543384436916973</v>
      </c>
      <c r="U273" s="49" t="str">
        <f t="shared" si="77"/>
        <v>PM10</v>
      </c>
      <c r="V273" s="48">
        <f t="shared" si="80"/>
        <v>619.33333333333337</v>
      </c>
      <c r="W273" s="49">
        <f t="shared" si="81"/>
        <v>0</v>
      </c>
      <c r="X273" s="49" t="str">
        <f t="shared" si="78"/>
        <v>PM10</v>
      </c>
      <c r="Y273" s="48">
        <f t="shared" si="82"/>
        <v>340.63333333333333</v>
      </c>
    </row>
    <row r="274" spans="1:25">
      <c r="A274" s="44" t="s">
        <v>42</v>
      </c>
      <c r="B274" s="44" t="s">
        <v>313</v>
      </c>
      <c r="C274" s="45">
        <v>8</v>
      </c>
      <c r="D274" s="45">
        <v>19</v>
      </c>
      <c r="E274" s="45">
        <v>0.6</v>
      </c>
      <c r="F274" s="45">
        <v>33</v>
      </c>
      <c r="G274" s="45">
        <v>269</v>
      </c>
      <c r="H274" s="45">
        <v>74</v>
      </c>
      <c r="I274" s="46">
        <f t="shared" si="68"/>
        <v>8</v>
      </c>
      <c r="J274" s="46">
        <f t="shared" si="69"/>
        <v>23.75</v>
      </c>
      <c r="K274" s="46">
        <f t="shared" si="70"/>
        <v>15</v>
      </c>
      <c r="L274" s="46">
        <f t="shared" si="71"/>
        <v>16.5</v>
      </c>
      <c r="M274" s="46">
        <f t="shared" si="72"/>
        <v>159.5</v>
      </c>
      <c r="N274" s="46">
        <f t="shared" si="73"/>
        <v>98.75</v>
      </c>
      <c r="O274" s="46">
        <f t="shared" si="74"/>
        <v>159.5</v>
      </c>
      <c r="P274" s="47" t="str">
        <f t="shared" si="79"/>
        <v>PM10</v>
      </c>
      <c r="Q274" s="47" t="str">
        <f t="shared" si="75"/>
        <v>四级，中度污染</v>
      </c>
      <c r="R274" s="48">
        <f t="shared" si="76"/>
        <v>27.509293680297397</v>
      </c>
      <c r="S274" s="48">
        <f t="shared" si="83"/>
        <v>12.493605150391533</v>
      </c>
      <c r="T274" s="48">
        <f t="shared" si="84"/>
        <v>15.015688529905864</v>
      </c>
      <c r="U274" s="49" t="str">
        <f t="shared" si="77"/>
        <v>PM10</v>
      </c>
      <c r="V274" s="48">
        <f t="shared" si="80"/>
        <v>527.33333333333337</v>
      </c>
      <c r="W274" s="49">
        <f t="shared" si="81"/>
        <v>0</v>
      </c>
      <c r="X274" s="49" t="str">
        <f t="shared" si="78"/>
        <v>PM10</v>
      </c>
      <c r="Y274" s="48">
        <f t="shared" si="82"/>
        <v>290.03333333333336</v>
      </c>
    </row>
    <row r="275" spans="1:25">
      <c r="A275" s="44" t="s">
        <v>42</v>
      </c>
      <c r="B275" s="44" t="s">
        <v>314</v>
      </c>
      <c r="C275" s="45">
        <v>10</v>
      </c>
      <c r="D275" s="45">
        <v>24</v>
      </c>
      <c r="E275" s="45">
        <v>0.7</v>
      </c>
      <c r="F275" s="45">
        <v>28</v>
      </c>
      <c r="G275" s="45">
        <v>295</v>
      </c>
      <c r="H275" s="45">
        <v>74</v>
      </c>
      <c r="I275" s="46">
        <f t="shared" si="68"/>
        <v>10</v>
      </c>
      <c r="J275" s="46">
        <f t="shared" si="69"/>
        <v>30</v>
      </c>
      <c r="K275" s="46">
        <f t="shared" si="70"/>
        <v>17.5</v>
      </c>
      <c r="L275" s="46">
        <f t="shared" si="71"/>
        <v>14</v>
      </c>
      <c r="M275" s="46">
        <f t="shared" si="72"/>
        <v>172.5</v>
      </c>
      <c r="N275" s="46">
        <f t="shared" si="73"/>
        <v>98.75</v>
      </c>
      <c r="O275" s="46">
        <f t="shared" si="74"/>
        <v>172.5</v>
      </c>
      <c r="P275" s="47" t="str">
        <f t="shared" si="79"/>
        <v>PM10</v>
      </c>
      <c r="Q275" s="47" t="str">
        <f t="shared" si="75"/>
        <v>四级，中度污染</v>
      </c>
      <c r="R275" s="48">
        <f t="shared" si="76"/>
        <v>25.084745762711862</v>
      </c>
      <c r="S275" s="48">
        <f t="shared" si="83"/>
        <v>12.832534915539958</v>
      </c>
      <c r="T275" s="48">
        <f t="shared" si="84"/>
        <v>12.252210847171904</v>
      </c>
      <c r="U275" s="49" t="str">
        <f t="shared" si="77"/>
        <v>PM10</v>
      </c>
      <c r="V275" s="48">
        <f t="shared" si="80"/>
        <v>504.66666666666669</v>
      </c>
      <c r="W275" s="49">
        <f t="shared" si="81"/>
        <v>0</v>
      </c>
      <c r="X275" s="49" t="str">
        <f t="shared" si="78"/>
        <v>PM10</v>
      </c>
      <c r="Y275" s="48">
        <f t="shared" si="82"/>
        <v>277.56666666666666</v>
      </c>
    </row>
    <row r="276" spans="1:25">
      <c r="A276" s="44" t="s">
        <v>42</v>
      </c>
      <c r="B276" s="44" t="s">
        <v>315</v>
      </c>
      <c r="C276" s="45">
        <v>15</v>
      </c>
      <c r="D276" s="45">
        <v>33</v>
      </c>
      <c r="E276" s="45">
        <v>0.8</v>
      </c>
      <c r="F276" s="45">
        <v>27</v>
      </c>
      <c r="G276" s="45">
        <v>252</v>
      </c>
      <c r="H276" s="45">
        <v>57</v>
      </c>
      <c r="I276" s="46">
        <f t="shared" si="68"/>
        <v>15</v>
      </c>
      <c r="J276" s="46">
        <f t="shared" si="69"/>
        <v>41.25</v>
      </c>
      <c r="K276" s="46">
        <f t="shared" si="70"/>
        <v>20</v>
      </c>
      <c r="L276" s="46">
        <f t="shared" si="71"/>
        <v>13.5</v>
      </c>
      <c r="M276" s="46">
        <f t="shared" si="72"/>
        <v>151</v>
      </c>
      <c r="N276" s="46">
        <f t="shared" si="73"/>
        <v>77.5</v>
      </c>
      <c r="O276" s="46">
        <f t="shared" si="74"/>
        <v>151</v>
      </c>
      <c r="P276" s="47" t="str">
        <f t="shared" si="79"/>
        <v>PM10</v>
      </c>
      <c r="Q276" s="47" t="str">
        <f t="shared" si="75"/>
        <v>四级，中度污染</v>
      </c>
      <c r="R276" s="48">
        <f t="shared" si="76"/>
        <v>22.61904761904762</v>
      </c>
      <c r="S276" s="48">
        <f t="shared" si="83"/>
        <v>12.727321613330815</v>
      </c>
      <c r="T276" s="48">
        <f t="shared" si="84"/>
        <v>9.891726005716805</v>
      </c>
      <c r="U276" s="49" t="str">
        <f t="shared" si="77"/>
        <v>PM10</v>
      </c>
      <c r="V276" s="48">
        <f t="shared" si="80"/>
        <v>491.66666666666669</v>
      </c>
      <c r="W276" s="49">
        <f t="shared" si="81"/>
        <v>0</v>
      </c>
      <c r="X276" s="49" t="str">
        <f t="shared" si="78"/>
        <v>PM10</v>
      </c>
      <c r="Y276" s="48">
        <f t="shared" si="82"/>
        <v>270.41666666666669</v>
      </c>
    </row>
    <row r="277" spans="1:25">
      <c r="A277" s="44" t="s">
        <v>42</v>
      </c>
      <c r="B277" s="44" t="s">
        <v>316</v>
      </c>
      <c r="C277" s="45">
        <v>15</v>
      </c>
      <c r="D277" s="45">
        <v>25</v>
      </c>
      <c r="E277" s="45">
        <v>0.7</v>
      </c>
      <c r="F277" s="45">
        <v>40</v>
      </c>
      <c r="G277" s="45">
        <v>202</v>
      </c>
      <c r="H277" s="45">
        <v>43</v>
      </c>
      <c r="I277" s="46">
        <f t="shared" si="68"/>
        <v>15</v>
      </c>
      <c r="J277" s="46">
        <f t="shared" si="69"/>
        <v>31.25</v>
      </c>
      <c r="K277" s="46">
        <f t="shared" si="70"/>
        <v>17.5</v>
      </c>
      <c r="L277" s="46">
        <f t="shared" si="71"/>
        <v>20</v>
      </c>
      <c r="M277" s="46">
        <f t="shared" si="72"/>
        <v>126</v>
      </c>
      <c r="N277" s="46">
        <f t="shared" si="73"/>
        <v>60</v>
      </c>
      <c r="O277" s="46">
        <f t="shared" si="74"/>
        <v>126</v>
      </c>
      <c r="P277" s="47" t="str">
        <f t="shared" si="79"/>
        <v>PM10</v>
      </c>
      <c r="Q277" s="47" t="str">
        <f t="shared" si="75"/>
        <v>三级，轻度污染</v>
      </c>
      <c r="R277" s="48">
        <f t="shared" si="76"/>
        <v>21.287128712871286</v>
      </c>
      <c r="S277" s="48">
        <f t="shared" si="83"/>
        <v>12.61224224825145</v>
      </c>
      <c r="T277" s="48">
        <f t="shared" si="84"/>
        <v>8.6748864646198367</v>
      </c>
      <c r="U277" s="49" t="str">
        <f t="shared" si="77"/>
        <v>PM10</v>
      </c>
      <c r="V277" s="48">
        <f t="shared" si="80"/>
        <v>459</v>
      </c>
      <c r="W277" s="49">
        <f t="shared" si="81"/>
        <v>0</v>
      </c>
      <c r="X277" s="49" t="str">
        <f t="shared" si="78"/>
        <v>PM10</v>
      </c>
      <c r="Y277" s="48">
        <f t="shared" si="82"/>
        <v>252.45</v>
      </c>
    </row>
    <row r="278" spans="1:25">
      <c r="A278" s="44" t="s">
        <v>42</v>
      </c>
      <c r="B278" s="44" t="s">
        <v>317</v>
      </c>
      <c r="C278" s="45">
        <v>10</v>
      </c>
      <c r="D278" s="45">
        <v>18</v>
      </c>
      <c r="E278" s="45">
        <v>0.6</v>
      </c>
      <c r="F278" s="45">
        <v>45</v>
      </c>
      <c r="G278" s="45">
        <v>198</v>
      </c>
      <c r="H278" s="45">
        <v>52</v>
      </c>
      <c r="I278" s="46">
        <f t="shared" si="68"/>
        <v>10</v>
      </c>
      <c r="J278" s="46">
        <f t="shared" si="69"/>
        <v>22.5</v>
      </c>
      <c r="K278" s="46">
        <f t="shared" si="70"/>
        <v>15</v>
      </c>
      <c r="L278" s="46">
        <f t="shared" si="71"/>
        <v>22.5</v>
      </c>
      <c r="M278" s="46">
        <f t="shared" si="72"/>
        <v>124</v>
      </c>
      <c r="N278" s="46">
        <f t="shared" si="73"/>
        <v>71.25</v>
      </c>
      <c r="O278" s="46">
        <f t="shared" si="74"/>
        <v>124</v>
      </c>
      <c r="P278" s="47" t="str">
        <f t="shared" si="79"/>
        <v>PM10</v>
      </c>
      <c r="Q278" s="47" t="str">
        <f t="shared" si="75"/>
        <v>三级，轻度污染</v>
      </c>
      <c r="R278" s="48">
        <f t="shared" si="76"/>
        <v>26.262626262626267</v>
      </c>
      <c r="S278" s="48">
        <f t="shared" si="83"/>
        <v>12.876983289284688</v>
      </c>
      <c r="T278" s="48">
        <f t="shared" si="84"/>
        <v>13.385642973341579</v>
      </c>
      <c r="U278" s="49" t="str">
        <f t="shared" si="77"/>
        <v>PM10</v>
      </c>
      <c r="V278" s="48">
        <f t="shared" si="80"/>
        <v>441.66666666666669</v>
      </c>
      <c r="W278" s="49">
        <f t="shared" si="81"/>
        <v>0</v>
      </c>
      <c r="X278" s="49" t="str">
        <f t="shared" si="78"/>
        <v>PM10</v>
      </c>
      <c r="Y278" s="48">
        <f t="shared" si="82"/>
        <v>242.91666666666669</v>
      </c>
    </row>
    <row r="279" spans="1:25">
      <c r="A279" s="44" t="s">
        <v>42</v>
      </c>
      <c r="B279" s="44" t="s">
        <v>318</v>
      </c>
      <c r="C279" s="45">
        <v>10</v>
      </c>
      <c r="D279" s="45">
        <v>14</v>
      </c>
      <c r="E279" s="45">
        <v>0.6</v>
      </c>
      <c r="F279" s="45">
        <v>53</v>
      </c>
      <c r="G279" s="45">
        <v>276</v>
      </c>
      <c r="H279" s="45">
        <v>64</v>
      </c>
      <c r="I279" s="46">
        <f t="shared" si="68"/>
        <v>10</v>
      </c>
      <c r="J279" s="46">
        <f t="shared" si="69"/>
        <v>17.5</v>
      </c>
      <c r="K279" s="46">
        <f t="shared" si="70"/>
        <v>15</v>
      </c>
      <c r="L279" s="46">
        <f t="shared" si="71"/>
        <v>26.5</v>
      </c>
      <c r="M279" s="46">
        <f t="shared" si="72"/>
        <v>163</v>
      </c>
      <c r="N279" s="46">
        <f t="shared" si="73"/>
        <v>86.25</v>
      </c>
      <c r="O279" s="46">
        <f t="shared" si="74"/>
        <v>163</v>
      </c>
      <c r="P279" s="47" t="str">
        <f t="shared" si="79"/>
        <v>PM10</v>
      </c>
      <c r="Q279" s="47" t="str">
        <f t="shared" si="75"/>
        <v>四级，中度污染</v>
      </c>
      <c r="R279" s="48">
        <f t="shared" si="76"/>
        <v>23.188405797101449</v>
      </c>
      <c r="S279" s="48">
        <f t="shared" si="83"/>
        <v>13.292485832446806</v>
      </c>
      <c r="T279" s="48">
        <f t="shared" si="84"/>
        <v>9.8959199646546434</v>
      </c>
      <c r="U279" s="49" t="str">
        <f t="shared" si="77"/>
        <v>PM10</v>
      </c>
      <c r="V279" s="48">
        <f t="shared" si="80"/>
        <v>460.66666666666669</v>
      </c>
      <c r="W279" s="49">
        <f t="shared" si="81"/>
        <v>0</v>
      </c>
      <c r="X279" s="49" t="str">
        <f t="shared" si="78"/>
        <v>PM10</v>
      </c>
      <c r="Y279" s="48">
        <f t="shared" si="82"/>
        <v>253.36666666666667</v>
      </c>
    </row>
    <row r="280" spans="1:25">
      <c r="A280" s="44" t="s">
        <v>42</v>
      </c>
      <c r="B280" s="44" t="s">
        <v>319</v>
      </c>
      <c r="C280" s="45">
        <v>13</v>
      </c>
      <c r="D280" s="45">
        <v>14</v>
      </c>
      <c r="E280" s="45">
        <v>0.7</v>
      </c>
      <c r="F280" s="45">
        <v>79</v>
      </c>
      <c r="G280" s="45">
        <v>321</v>
      </c>
      <c r="H280" s="45">
        <v>81</v>
      </c>
      <c r="I280" s="46">
        <f t="shared" si="68"/>
        <v>13</v>
      </c>
      <c r="J280" s="46">
        <f t="shared" si="69"/>
        <v>17.5</v>
      </c>
      <c r="K280" s="46">
        <f t="shared" si="70"/>
        <v>17.5</v>
      </c>
      <c r="L280" s="46">
        <f t="shared" si="71"/>
        <v>39.5</v>
      </c>
      <c r="M280" s="46">
        <f t="shared" si="72"/>
        <v>185.5</v>
      </c>
      <c r="N280" s="46">
        <f t="shared" si="73"/>
        <v>107.5</v>
      </c>
      <c r="O280" s="46">
        <f t="shared" si="74"/>
        <v>185.5</v>
      </c>
      <c r="P280" s="47" t="str">
        <f t="shared" si="79"/>
        <v>PM10</v>
      </c>
      <c r="Q280" s="47" t="str">
        <f t="shared" si="75"/>
        <v>四级，中度污染</v>
      </c>
      <c r="R280" s="48">
        <f t="shared" si="76"/>
        <v>25.233644859813083</v>
      </c>
      <c r="S280" s="48">
        <f t="shared" si="83"/>
        <v>12.162603986221322</v>
      </c>
      <c r="T280" s="48">
        <f t="shared" si="84"/>
        <v>13.071040873591761</v>
      </c>
      <c r="U280" s="49" t="str">
        <f t="shared" si="77"/>
        <v>PM10</v>
      </c>
      <c r="V280" s="48">
        <f t="shared" si="80"/>
        <v>497.33333333333331</v>
      </c>
      <c r="W280" s="49">
        <f t="shared" si="81"/>
        <v>0</v>
      </c>
      <c r="X280" s="49" t="str">
        <f t="shared" si="78"/>
        <v>PM10</v>
      </c>
      <c r="Y280" s="48">
        <f t="shared" si="82"/>
        <v>273.5333333333333</v>
      </c>
    </row>
    <row r="281" spans="1:25">
      <c r="A281" s="44" t="s">
        <v>42</v>
      </c>
      <c r="B281" s="44" t="s">
        <v>320</v>
      </c>
      <c r="C281" s="45">
        <v>20</v>
      </c>
      <c r="D281" s="45">
        <v>12</v>
      </c>
      <c r="E281" s="45">
        <v>0.8</v>
      </c>
      <c r="F281" s="45">
        <v>88</v>
      </c>
      <c r="G281" s="45">
        <v>351</v>
      </c>
      <c r="H281" s="45">
        <v>81</v>
      </c>
      <c r="I281" s="46">
        <f t="shared" si="68"/>
        <v>20</v>
      </c>
      <c r="J281" s="46">
        <f t="shared" si="69"/>
        <v>15</v>
      </c>
      <c r="K281" s="46">
        <f t="shared" si="70"/>
        <v>20</v>
      </c>
      <c r="L281" s="46">
        <f t="shared" si="71"/>
        <v>44</v>
      </c>
      <c r="M281" s="46">
        <f t="shared" si="72"/>
        <v>201.42857142857142</v>
      </c>
      <c r="N281" s="46">
        <f t="shared" si="73"/>
        <v>107.5</v>
      </c>
      <c r="O281" s="46">
        <f t="shared" si="74"/>
        <v>201.42857142857142</v>
      </c>
      <c r="P281" s="47" t="str">
        <f t="shared" si="79"/>
        <v>PM10</v>
      </c>
      <c r="Q281" s="47" t="str">
        <f t="shared" si="75"/>
        <v>五级，重度污染</v>
      </c>
      <c r="R281" s="48">
        <f t="shared" si="76"/>
        <v>23.076923076923077</v>
      </c>
      <c r="S281" s="48">
        <f t="shared" si="83"/>
        <v>11.972966584514298</v>
      </c>
      <c r="T281" s="48">
        <f t="shared" si="84"/>
        <v>11.103956492408779</v>
      </c>
      <c r="U281" s="49" t="str">
        <f t="shared" si="77"/>
        <v>PM10</v>
      </c>
      <c r="V281" s="48">
        <f t="shared" si="80"/>
        <v>514.66666666666663</v>
      </c>
      <c r="W281" s="49">
        <f t="shared" si="81"/>
        <v>0</v>
      </c>
      <c r="X281" s="49" t="str">
        <f t="shared" si="78"/>
        <v>PM10</v>
      </c>
      <c r="Y281" s="48">
        <f t="shared" si="82"/>
        <v>283.06666666666666</v>
      </c>
    </row>
    <row r="282" spans="1:25">
      <c r="A282" s="44" t="s">
        <v>42</v>
      </c>
      <c r="B282" s="44" t="s">
        <v>321</v>
      </c>
      <c r="C282" s="45">
        <v>20</v>
      </c>
      <c r="D282" s="45">
        <v>10</v>
      </c>
      <c r="E282" s="45">
        <v>0.7</v>
      </c>
      <c r="F282" s="45">
        <v>96</v>
      </c>
      <c r="G282" s="45">
        <v>330</v>
      </c>
      <c r="H282" s="45">
        <v>73</v>
      </c>
      <c r="I282" s="46">
        <f t="shared" si="68"/>
        <v>20</v>
      </c>
      <c r="J282" s="46">
        <f t="shared" si="69"/>
        <v>12.5</v>
      </c>
      <c r="K282" s="46">
        <f t="shared" si="70"/>
        <v>17.5</v>
      </c>
      <c r="L282" s="46">
        <f t="shared" si="71"/>
        <v>48</v>
      </c>
      <c r="M282" s="46">
        <f t="shared" si="72"/>
        <v>190</v>
      </c>
      <c r="N282" s="46">
        <f t="shared" si="73"/>
        <v>97.5</v>
      </c>
      <c r="O282" s="46">
        <f t="shared" si="74"/>
        <v>190</v>
      </c>
      <c r="P282" s="47" t="str">
        <f t="shared" si="79"/>
        <v>PM10</v>
      </c>
      <c r="Q282" s="47" t="str">
        <f t="shared" si="75"/>
        <v>四级，中度污染</v>
      </c>
      <c r="R282" s="48">
        <f t="shared" si="76"/>
        <v>22.121212121212121</v>
      </c>
      <c r="S282" s="48">
        <f t="shared" si="83"/>
        <v>11.805648027365232</v>
      </c>
      <c r="T282" s="48">
        <f t="shared" si="84"/>
        <v>10.31556409384689</v>
      </c>
      <c r="U282" s="49" t="str">
        <f t="shared" si="77"/>
        <v>PM10</v>
      </c>
      <c r="V282" s="48">
        <f t="shared" si="80"/>
        <v>533.33333333333337</v>
      </c>
      <c r="W282" s="49">
        <f t="shared" si="81"/>
        <v>0</v>
      </c>
      <c r="X282" s="49" t="str">
        <f t="shared" si="78"/>
        <v>PM10</v>
      </c>
      <c r="Y282" s="48">
        <f t="shared" si="82"/>
        <v>293.33333333333337</v>
      </c>
    </row>
    <row r="283" spans="1:25">
      <c r="A283" s="44" t="s">
        <v>42</v>
      </c>
      <c r="B283" s="44" t="s">
        <v>322</v>
      </c>
      <c r="C283" s="45">
        <v>14</v>
      </c>
      <c r="D283" s="45">
        <v>7</v>
      </c>
      <c r="E283" s="45">
        <v>0.6</v>
      </c>
      <c r="F283" s="45">
        <v>105</v>
      </c>
      <c r="G283" s="45">
        <v>288</v>
      </c>
      <c r="H283" s="45">
        <v>58</v>
      </c>
      <c r="I283" s="46">
        <f t="shared" si="68"/>
        <v>14</v>
      </c>
      <c r="J283" s="46">
        <f t="shared" si="69"/>
        <v>8.75</v>
      </c>
      <c r="K283" s="46">
        <f t="shared" si="70"/>
        <v>15</v>
      </c>
      <c r="L283" s="46">
        <f t="shared" si="71"/>
        <v>54.166666666666664</v>
      </c>
      <c r="M283" s="46">
        <f t="shared" si="72"/>
        <v>169</v>
      </c>
      <c r="N283" s="46">
        <f t="shared" si="73"/>
        <v>78.75</v>
      </c>
      <c r="O283" s="46">
        <f t="shared" si="74"/>
        <v>169</v>
      </c>
      <c r="P283" s="47" t="str">
        <f t="shared" si="79"/>
        <v>PM10</v>
      </c>
      <c r="Q283" s="47" t="str">
        <f t="shared" si="75"/>
        <v>四级，中度污染</v>
      </c>
      <c r="R283" s="48">
        <f t="shared" si="76"/>
        <v>20.138888888888889</v>
      </c>
      <c r="S283" s="48">
        <f t="shared" si="83"/>
        <v>11.764161735878941</v>
      </c>
      <c r="T283" s="48">
        <f t="shared" si="84"/>
        <v>8.3747271530099479</v>
      </c>
      <c r="U283" s="49" t="str">
        <f t="shared" si="77"/>
        <v>PM10</v>
      </c>
      <c r="V283" s="48">
        <f t="shared" si="80"/>
        <v>559.33333333333337</v>
      </c>
      <c r="W283" s="49">
        <f t="shared" si="81"/>
        <v>0</v>
      </c>
      <c r="X283" s="49" t="str">
        <f t="shared" si="78"/>
        <v>PM10</v>
      </c>
      <c r="Y283" s="48">
        <f t="shared" si="82"/>
        <v>307.63333333333333</v>
      </c>
    </row>
    <row r="284" spans="1:25">
      <c r="A284" s="44" t="s">
        <v>42</v>
      </c>
      <c r="B284" s="44" t="s">
        <v>323</v>
      </c>
      <c r="C284" s="45">
        <v>11</v>
      </c>
      <c r="D284" s="45">
        <v>6</v>
      </c>
      <c r="E284" s="45">
        <v>0.6</v>
      </c>
      <c r="F284" s="45">
        <v>104</v>
      </c>
      <c r="G284" s="45">
        <v>218</v>
      </c>
      <c r="H284" s="45">
        <v>36</v>
      </c>
      <c r="I284" s="46">
        <f t="shared" si="68"/>
        <v>11</v>
      </c>
      <c r="J284" s="46">
        <f t="shared" si="69"/>
        <v>7.5</v>
      </c>
      <c r="K284" s="46">
        <f t="shared" si="70"/>
        <v>15</v>
      </c>
      <c r="L284" s="46">
        <f t="shared" si="71"/>
        <v>53.333333333333336</v>
      </c>
      <c r="M284" s="46">
        <f t="shared" si="72"/>
        <v>134</v>
      </c>
      <c r="N284" s="46">
        <f t="shared" si="73"/>
        <v>51.25</v>
      </c>
      <c r="O284" s="46">
        <f t="shared" si="74"/>
        <v>134</v>
      </c>
      <c r="P284" s="47" t="str">
        <f t="shared" si="79"/>
        <v>PM10</v>
      </c>
      <c r="Q284" s="47" t="str">
        <f t="shared" si="75"/>
        <v>三级，轻度污染</v>
      </c>
      <c r="R284" s="48">
        <f t="shared" si="76"/>
        <v>16.513761467889911</v>
      </c>
      <c r="S284" s="48">
        <f t="shared" si="83"/>
        <v>11.668475083880409</v>
      </c>
      <c r="T284" s="48">
        <f t="shared" si="84"/>
        <v>4.8452863840095013</v>
      </c>
      <c r="U284" s="49" t="str">
        <f t="shared" si="77"/>
        <v>PM10</v>
      </c>
      <c r="V284" s="48">
        <f t="shared" si="80"/>
        <v>588</v>
      </c>
      <c r="W284" s="49">
        <f t="shared" si="81"/>
        <v>0</v>
      </c>
      <c r="X284" s="49" t="str">
        <f t="shared" si="78"/>
        <v>PM10</v>
      </c>
      <c r="Y284" s="48">
        <f t="shared" si="82"/>
        <v>323.39999999999998</v>
      </c>
    </row>
    <row r="285" spans="1:25">
      <c r="A285" s="44" t="s">
        <v>42</v>
      </c>
      <c r="B285" s="44" t="s">
        <v>324</v>
      </c>
      <c r="C285" s="45">
        <v>12</v>
      </c>
      <c r="D285" s="45">
        <v>9</v>
      </c>
      <c r="E285" s="45">
        <v>0.6</v>
      </c>
      <c r="F285" s="45">
        <v>100</v>
      </c>
      <c r="G285" s="45">
        <v>163</v>
      </c>
      <c r="H285" s="45">
        <v>29</v>
      </c>
      <c r="I285" s="46">
        <f t="shared" si="68"/>
        <v>12</v>
      </c>
      <c r="J285" s="46">
        <f t="shared" si="69"/>
        <v>11.25</v>
      </c>
      <c r="K285" s="46">
        <f t="shared" si="70"/>
        <v>15</v>
      </c>
      <c r="L285" s="46">
        <f t="shared" si="71"/>
        <v>50</v>
      </c>
      <c r="M285" s="46">
        <f t="shared" si="72"/>
        <v>106.5</v>
      </c>
      <c r="N285" s="46">
        <f t="shared" si="73"/>
        <v>41.428571428571431</v>
      </c>
      <c r="O285" s="46">
        <f t="shared" si="74"/>
        <v>106.5</v>
      </c>
      <c r="P285" s="47" t="str">
        <f t="shared" si="79"/>
        <v>PM10</v>
      </c>
      <c r="Q285" s="47" t="str">
        <f t="shared" si="75"/>
        <v>三级，轻度污染</v>
      </c>
      <c r="R285" s="48">
        <f t="shared" si="76"/>
        <v>17.791411042944784</v>
      </c>
      <c r="S285" s="48">
        <f t="shared" si="83"/>
        <v>10.856069684319046</v>
      </c>
      <c r="T285" s="48">
        <f t="shared" si="84"/>
        <v>6.9353413586257382</v>
      </c>
      <c r="U285" s="49" t="str">
        <f t="shared" si="77"/>
        <v>PM10</v>
      </c>
      <c r="V285" s="48">
        <f t="shared" si="80"/>
        <v>594.66666666666663</v>
      </c>
      <c r="W285" s="49">
        <f t="shared" si="81"/>
        <v>0</v>
      </c>
      <c r="X285" s="49" t="str">
        <f t="shared" si="78"/>
        <v>PM10</v>
      </c>
      <c r="Y285" s="48">
        <f t="shared" si="82"/>
        <v>327.06666666666666</v>
      </c>
    </row>
    <row r="286" spans="1:25">
      <c r="A286" s="44" t="s">
        <v>42</v>
      </c>
      <c r="B286" s="44" t="s">
        <v>325</v>
      </c>
      <c r="C286" s="45">
        <v>9</v>
      </c>
      <c r="D286" s="45">
        <v>9</v>
      </c>
      <c r="E286" s="45">
        <v>0.5</v>
      </c>
      <c r="F286" s="45">
        <v>100</v>
      </c>
      <c r="G286" s="45">
        <v>180</v>
      </c>
      <c r="H286" s="45">
        <v>24</v>
      </c>
      <c r="I286" s="46">
        <f t="shared" si="68"/>
        <v>9</v>
      </c>
      <c r="J286" s="46">
        <f t="shared" si="69"/>
        <v>11.25</v>
      </c>
      <c r="K286" s="46">
        <f t="shared" si="70"/>
        <v>12.5</v>
      </c>
      <c r="L286" s="46">
        <f t="shared" si="71"/>
        <v>50</v>
      </c>
      <c r="M286" s="46">
        <f t="shared" si="72"/>
        <v>115</v>
      </c>
      <c r="N286" s="46">
        <f t="shared" si="73"/>
        <v>34.285714285714285</v>
      </c>
      <c r="O286" s="46">
        <f t="shared" si="74"/>
        <v>115</v>
      </c>
      <c r="P286" s="47" t="str">
        <f t="shared" si="79"/>
        <v>PM10</v>
      </c>
      <c r="Q286" s="47" t="str">
        <f t="shared" si="75"/>
        <v>三级，轻度污染</v>
      </c>
      <c r="R286" s="48">
        <f t="shared" si="76"/>
        <v>13.333333333333334</v>
      </c>
      <c r="S286" s="48">
        <f t="shared" si="83"/>
        <v>10.406320121472655</v>
      </c>
      <c r="T286" s="48">
        <f t="shared" si="84"/>
        <v>2.9270132118606789</v>
      </c>
      <c r="U286" s="49" t="str">
        <f t="shared" si="77"/>
        <v>PM10</v>
      </c>
      <c r="V286" s="48">
        <f t="shared" si="80"/>
        <v>557</v>
      </c>
      <c r="W286" s="49">
        <f t="shared" si="81"/>
        <v>0</v>
      </c>
      <c r="X286" s="49" t="str">
        <f t="shared" si="78"/>
        <v>PM10</v>
      </c>
      <c r="Y286" s="48">
        <f t="shared" si="82"/>
        <v>306.35000000000002</v>
      </c>
    </row>
    <row r="287" spans="1:25">
      <c r="A287" s="44" t="s">
        <v>42</v>
      </c>
      <c r="B287" s="44" t="s">
        <v>326</v>
      </c>
      <c r="C287" s="45">
        <v>9</v>
      </c>
      <c r="D287" s="45">
        <v>8</v>
      </c>
      <c r="E287" s="45">
        <v>0.5</v>
      </c>
      <c r="F287" s="45">
        <v>99</v>
      </c>
      <c r="G287" s="45">
        <v>149</v>
      </c>
      <c r="H287" s="45">
        <v>30</v>
      </c>
      <c r="I287" s="46">
        <f t="shared" si="68"/>
        <v>9</v>
      </c>
      <c r="J287" s="46">
        <f t="shared" si="69"/>
        <v>10</v>
      </c>
      <c r="K287" s="46">
        <f t="shared" si="70"/>
        <v>12.5</v>
      </c>
      <c r="L287" s="46">
        <f t="shared" si="71"/>
        <v>49.5</v>
      </c>
      <c r="M287" s="46">
        <f t="shared" si="72"/>
        <v>99.5</v>
      </c>
      <c r="N287" s="46">
        <f t="shared" si="73"/>
        <v>42.857142857142854</v>
      </c>
      <c r="O287" s="46">
        <f t="shared" si="74"/>
        <v>99.5</v>
      </c>
      <c r="P287" s="47" t="str">
        <f t="shared" si="79"/>
        <v>PM10</v>
      </c>
      <c r="Q287" s="47" t="str">
        <f t="shared" si="75"/>
        <v>二级，良</v>
      </c>
      <c r="R287" s="48">
        <f t="shared" si="76"/>
        <v>20.134228187919462</v>
      </c>
      <c r="S287" s="48">
        <f t="shared" si="83"/>
        <v>9.4146274942660089</v>
      </c>
      <c r="T287" s="48">
        <f t="shared" si="84"/>
        <v>10.719600693653453</v>
      </c>
      <c r="U287" s="49" t="b">
        <f t="shared" si="77"/>
        <v>0</v>
      </c>
      <c r="V287" s="48">
        <f t="shared" si="80"/>
        <v>510</v>
      </c>
      <c r="W287" s="49">
        <f t="shared" si="81"/>
        <v>0</v>
      </c>
      <c r="X287" s="49" t="b">
        <f t="shared" si="78"/>
        <v>0</v>
      </c>
      <c r="Y287" s="48">
        <f t="shared" si="82"/>
        <v>280.5</v>
      </c>
    </row>
    <row r="288" spans="1:25">
      <c r="A288" s="44" t="s">
        <v>42</v>
      </c>
      <c r="B288" s="44" t="s">
        <v>327</v>
      </c>
      <c r="C288" s="45">
        <v>8</v>
      </c>
      <c r="D288" s="45">
        <v>5</v>
      </c>
      <c r="E288" s="45">
        <v>0.5</v>
      </c>
      <c r="F288" s="45">
        <v>99</v>
      </c>
      <c r="G288" s="45">
        <v>383</v>
      </c>
      <c r="H288" s="45">
        <v>66</v>
      </c>
      <c r="I288" s="46">
        <f t="shared" si="68"/>
        <v>8</v>
      </c>
      <c r="J288" s="46">
        <f t="shared" si="69"/>
        <v>6.25</v>
      </c>
      <c r="K288" s="46">
        <f t="shared" si="70"/>
        <v>12.5</v>
      </c>
      <c r="L288" s="46">
        <f t="shared" si="71"/>
        <v>49.5</v>
      </c>
      <c r="M288" s="46">
        <f t="shared" si="72"/>
        <v>247.14285714285714</v>
      </c>
      <c r="N288" s="46">
        <f t="shared" si="73"/>
        <v>88.75</v>
      </c>
      <c r="O288" s="46">
        <f t="shared" si="74"/>
        <v>247.14285714285714</v>
      </c>
      <c r="P288" s="47" t="str">
        <f t="shared" si="79"/>
        <v>PM10</v>
      </c>
      <c r="Q288" s="47" t="str">
        <f t="shared" si="75"/>
        <v>五级，重度污染</v>
      </c>
      <c r="R288" s="48">
        <f t="shared" si="76"/>
        <v>17.232375979112273</v>
      </c>
      <c r="S288" s="48">
        <f t="shared" si="83"/>
        <v>9.1694029201823746</v>
      </c>
      <c r="T288" s="48">
        <f t="shared" si="84"/>
        <v>8.0629730589298987</v>
      </c>
      <c r="U288" s="49" t="str">
        <f t="shared" si="77"/>
        <v>PM10</v>
      </c>
      <c r="V288" s="48">
        <f t="shared" si="80"/>
        <v>442.66666666666669</v>
      </c>
      <c r="W288" s="49">
        <f t="shared" si="81"/>
        <v>0</v>
      </c>
      <c r="X288" s="49" t="str">
        <f t="shared" si="78"/>
        <v>PM10</v>
      </c>
      <c r="Y288" s="48">
        <f t="shared" si="82"/>
        <v>243.46666666666667</v>
      </c>
    </row>
    <row r="289" spans="1:25">
      <c r="A289" s="44" t="s">
        <v>42</v>
      </c>
      <c r="B289" s="44" t="s">
        <v>328</v>
      </c>
      <c r="C289" s="45">
        <v>8</v>
      </c>
      <c r="D289" s="45">
        <v>8</v>
      </c>
      <c r="E289" s="45">
        <v>0.5</v>
      </c>
      <c r="F289" s="45">
        <v>96</v>
      </c>
      <c r="G289" s="45">
        <v>287</v>
      </c>
      <c r="H289" s="45">
        <v>41</v>
      </c>
      <c r="I289" s="46">
        <f t="shared" si="68"/>
        <v>8</v>
      </c>
      <c r="J289" s="46">
        <f t="shared" si="69"/>
        <v>10</v>
      </c>
      <c r="K289" s="46">
        <f t="shared" si="70"/>
        <v>12.5</v>
      </c>
      <c r="L289" s="46">
        <f t="shared" si="71"/>
        <v>48</v>
      </c>
      <c r="M289" s="46">
        <f t="shared" si="72"/>
        <v>168.5</v>
      </c>
      <c r="N289" s="46">
        <f t="shared" si="73"/>
        <v>57.5</v>
      </c>
      <c r="O289" s="46">
        <f t="shared" si="74"/>
        <v>168.5</v>
      </c>
      <c r="P289" s="47" t="str">
        <f t="shared" si="79"/>
        <v>PM10</v>
      </c>
      <c r="Q289" s="47" t="str">
        <f t="shared" si="75"/>
        <v>四级，中度污染</v>
      </c>
      <c r="R289" s="48">
        <f t="shared" si="76"/>
        <v>14.285714285714285</v>
      </c>
      <c r="S289" s="48">
        <f t="shared" si="83"/>
        <v>8.7619999083407212</v>
      </c>
      <c r="T289" s="48">
        <f t="shared" si="84"/>
        <v>5.5237143773735635</v>
      </c>
      <c r="U289" s="49" t="str">
        <f t="shared" si="77"/>
        <v>PM10</v>
      </c>
      <c r="V289" s="48">
        <f t="shared" si="80"/>
        <v>460.33333333333331</v>
      </c>
      <c r="W289" s="49">
        <f t="shared" si="81"/>
        <v>0</v>
      </c>
      <c r="X289" s="49" t="str">
        <f t="shared" si="78"/>
        <v>PM10</v>
      </c>
      <c r="Y289" s="48">
        <f t="shared" si="82"/>
        <v>253.18333333333334</v>
      </c>
    </row>
    <row r="290" spans="1:25">
      <c r="A290" s="44" t="s">
        <v>42</v>
      </c>
      <c r="B290" s="44" t="s">
        <v>329</v>
      </c>
      <c r="C290" s="45">
        <v>7</v>
      </c>
      <c r="D290" s="45">
        <v>10</v>
      </c>
      <c r="E290" s="45">
        <v>0.5</v>
      </c>
      <c r="F290" s="45">
        <v>90</v>
      </c>
      <c r="G290" s="45">
        <v>192</v>
      </c>
      <c r="H290" s="45">
        <v>42</v>
      </c>
      <c r="I290" s="46">
        <f t="shared" si="68"/>
        <v>7</v>
      </c>
      <c r="J290" s="46">
        <f t="shared" si="69"/>
        <v>12.5</v>
      </c>
      <c r="K290" s="46">
        <f t="shared" si="70"/>
        <v>12.5</v>
      </c>
      <c r="L290" s="46">
        <f t="shared" si="71"/>
        <v>45</v>
      </c>
      <c r="M290" s="46">
        <f t="shared" si="72"/>
        <v>121</v>
      </c>
      <c r="N290" s="46">
        <f t="shared" si="73"/>
        <v>58.75</v>
      </c>
      <c r="O290" s="46">
        <f t="shared" si="74"/>
        <v>121</v>
      </c>
      <c r="P290" s="47" t="str">
        <f t="shared" si="79"/>
        <v>PM10</v>
      </c>
      <c r="Q290" s="47" t="str">
        <f t="shared" si="75"/>
        <v>三级，轻度污染</v>
      </c>
      <c r="R290" s="48">
        <f t="shared" si="76"/>
        <v>21.875</v>
      </c>
      <c r="S290" s="48">
        <f t="shared" si="83"/>
        <v>8.2742353580761705</v>
      </c>
      <c r="T290" s="48">
        <f t="shared" si="84"/>
        <v>13.60076464192383</v>
      </c>
      <c r="U290" s="49" t="str">
        <f t="shared" si="77"/>
        <v>PM10</v>
      </c>
      <c r="V290" s="48">
        <f t="shared" si="80"/>
        <v>460</v>
      </c>
      <c r="W290" s="49">
        <f t="shared" si="81"/>
        <v>0</v>
      </c>
      <c r="X290" s="49" t="str">
        <f t="shared" si="78"/>
        <v>PM10</v>
      </c>
      <c r="Y290" s="48">
        <f t="shared" si="82"/>
        <v>253</v>
      </c>
    </row>
    <row r="291" spans="1:25">
      <c r="A291" s="44" t="s">
        <v>42</v>
      </c>
      <c r="B291" s="44" t="s">
        <v>330</v>
      </c>
      <c r="C291" s="45">
        <v>7</v>
      </c>
      <c r="D291" s="45">
        <v>21</v>
      </c>
      <c r="E291" s="45">
        <v>0.5</v>
      </c>
      <c r="F291" s="45">
        <v>74</v>
      </c>
      <c r="G291" s="45">
        <v>187</v>
      </c>
      <c r="H291" s="45">
        <v>48</v>
      </c>
      <c r="I291" s="46">
        <f t="shared" si="68"/>
        <v>7</v>
      </c>
      <c r="J291" s="46">
        <f t="shared" si="69"/>
        <v>26.25</v>
      </c>
      <c r="K291" s="46">
        <f t="shared" si="70"/>
        <v>12.5</v>
      </c>
      <c r="L291" s="46">
        <f t="shared" si="71"/>
        <v>37</v>
      </c>
      <c r="M291" s="46">
        <f t="shared" si="72"/>
        <v>118.5</v>
      </c>
      <c r="N291" s="46">
        <f t="shared" si="73"/>
        <v>66.25</v>
      </c>
      <c r="O291" s="46">
        <f t="shared" si="74"/>
        <v>118.5</v>
      </c>
      <c r="P291" s="47" t="str">
        <f t="shared" si="79"/>
        <v>PM10</v>
      </c>
      <c r="Q291" s="47" t="str">
        <f t="shared" si="75"/>
        <v>三级，轻度污染</v>
      </c>
      <c r="R291" s="48">
        <f t="shared" si="76"/>
        <v>25.668449197860966</v>
      </c>
      <c r="S291" s="48">
        <f t="shared" si="83"/>
        <v>8.7210052357520116</v>
      </c>
      <c r="T291" s="48">
        <f t="shared" si="84"/>
        <v>16.947443962108956</v>
      </c>
      <c r="U291" s="49" t="str">
        <f t="shared" si="77"/>
        <v>PM10</v>
      </c>
      <c r="V291" s="48">
        <f t="shared" si="80"/>
        <v>451.33333333333331</v>
      </c>
      <c r="W291" s="49">
        <f t="shared" si="81"/>
        <v>0</v>
      </c>
      <c r="X291" s="49" t="str">
        <f t="shared" si="78"/>
        <v>PM10</v>
      </c>
      <c r="Y291" s="48">
        <f t="shared" si="82"/>
        <v>248.23333333333332</v>
      </c>
    </row>
    <row r="292" spans="1:25">
      <c r="A292" s="44" t="s">
        <v>42</v>
      </c>
      <c r="B292" s="44" t="s">
        <v>331</v>
      </c>
      <c r="C292" s="45">
        <v>11</v>
      </c>
      <c r="D292" s="45">
        <v>34</v>
      </c>
      <c r="E292" s="45">
        <v>0.6</v>
      </c>
      <c r="F292" s="45">
        <v>54</v>
      </c>
      <c r="G292" s="45">
        <v>192</v>
      </c>
      <c r="H292" s="45">
        <v>44</v>
      </c>
      <c r="I292" s="46">
        <f t="shared" si="68"/>
        <v>11</v>
      </c>
      <c r="J292" s="46">
        <f t="shared" si="69"/>
        <v>42.5</v>
      </c>
      <c r="K292" s="46">
        <f t="shared" si="70"/>
        <v>15</v>
      </c>
      <c r="L292" s="46">
        <f t="shared" si="71"/>
        <v>27</v>
      </c>
      <c r="M292" s="46">
        <f t="shared" si="72"/>
        <v>121</v>
      </c>
      <c r="N292" s="46">
        <f t="shared" si="73"/>
        <v>61.25</v>
      </c>
      <c r="O292" s="46">
        <f t="shared" si="74"/>
        <v>121</v>
      </c>
      <c r="P292" s="47" t="str">
        <f t="shared" si="79"/>
        <v>PM10</v>
      </c>
      <c r="Q292" s="47" t="str">
        <f t="shared" si="75"/>
        <v>三级，轻度污染</v>
      </c>
      <c r="R292" s="48">
        <f t="shared" si="76"/>
        <v>22.916666666666664</v>
      </c>
      <c r="S292" s="48">
        <f t="shared" si="83"/>
        <v>9.3774250819950264</v>
      </c>
      <c r="T292" s="48">
        <f t="shared" si="84"/>
        <v>13.539241584671638</v>
      </c>
      <c r="U292" s="49" t="str">
        <f t="shared" si="77"/>
        <v>PM10</v>
      </c>
      <c r="V292" s="48">
        <f t="shared" si="80"/>
        <v>459.33333333333331</v>
      </c>
      <c r="W292" s="49">
        <f t="shared" si="81"/>
        <v>0</v>
      </c>
      <c r="X292" s="49" t="str">
        <f t="shared" si="78"/>
        <v>PM10</v>
      </c>
      <c r="Y292" s="48">
        <f t="shared" si="82"/>
        <v>252.63333333333333</v>
      </c>
    </row>
    <row r="293" spans="1:25">
      <c r="A293" s="44" t="s">
        <v>42</v>
      </c>
      <c r="B293" s="44" t="s">
        <v>332</v>
      </c>
      <c r="C293" s="45">
        <v>17</v>
      </c>
      <c r="D293" s="45">
        <v>34</v>
      </c>
      <c r="E293" s="45">
        <v>0.7</v>
      </c>
      <c r="F293" s="45">
        <v>51</v>
      </c>
      <c r="G293" s="45">
        <v>182</v>
      </c>
      <c r="H293" s="45">
        <v>54</v>
      </c>
      <c r="I293" s="46">
        <f t="shared" si="68"/>
        <v>17</v>
      </c>
      <c r="J293" s="46">
        <f t="shared" si="69"/>
        <v>42.5</v>
      </c>
      <c r="K293" s="46">
        <f t="shared" si="70"/>
        <v>17.5</v>
      </c>
      <c r="L293" s="46">
        <f t="shared" si="71"/>
        <v>25.5</v>
      </c>
      <c r="M293" s="46">
        <f t="shared" si="72"/>
        <v>116</v>
      </c>
      <c r="N293" s="46">
        <f t="shared" si="73"/>
        <v>73.75</v>
      </c>
      <c r="O293" s="46">
        <f t="shared" si="74"/>
        <v>116</v>
      </c>
      <c r="P293" s="47" t="str">
        <f t="shared" si="79"/>
        <v>PM10</v>
      </c>
      <c r="Q293" s="47" t="str">
        <f t="shared" si="75"/>
        <v>三级，轻度污染</v>
      </c>
      <c r="R293" s="48">
        <f t="shared" si="76"/>
        <v>29.670329670329672</v>
      </c>
      <c r="S293" s="48">
        <f t="shared" si="83"/>
        <v>10.176036193106137</v>
      </c>
      <c r="T293" s="48">
        <f t="shared" si="84"/>
        <v>19.494293477223536</v>
      </c>
      <c r="U293" s="49" t="str">
        <f t="shared" si="77"/>
        <v>PM10</v>
      </c>
      <c r="V293" s="48">
        <f t="shared" si="80"/>
        <v>463.33333333333331</v>
      </c>
      <c r="W293" s="49">
        <f t="shared" si="81"/>
        <v>0</v>
      </c>
      <c r="X293" s="49" t="str">
        <f t="shared" si="78"/>
        <v>PM10</v>
      </c>
      <c r="Y293" s="48">
        <f t="shared" si="82"/>
        <v>254.83333333333331</v>
      </c>
    </row>
    <row r="294" spans="1:25">
      <c r="A294" s="44" t="s">
        <v>42</v>
      </c>
      <c r="B294" s="44" t="s">
        <v>333</v>
      </c>
      <c r="C294" s="45">
        <v>13</v>
      </c>
      <c r="D294" s="45">
        <v>30</v>
      </c>
      <c r="E294" s="45">
        <v>0.6</v>
      </c>
      <c r="F294" s="45">
        <v>59</v>
      </c>
      <c r="G294" s="45">
        <v>183</v>
      </c>
      <c r="H294" s="45">
        <v>45</v>
      </c>
      <c r="I294" s="46">
        <f t="shared" si="68"/>
        <v>13</v>
      </c>
      <c r="J294" s="46">
        <f t="shared" si="69"/>
        <v>37.5</v>
      </c>
      <c r="K294" s="46">
        <f t="shared" si="70"/>
        <v>15</v>
      </c>
      <c r="L294" s="46">
        <f t="shared" si="71"/>
        <v>29.5</v>
      </c>
      <c r="M294" s="46">
        <f t="shared" si="72"/>
        <v>116.5</v>
      </c>
      <c r="N294" s="46">
        <f t="shared" si="73"/>
        <v>62.5</v>
      </c>
      <c r="O294" s="46">
        <f t="shared" si="74"/>
        <v>116.5</v>
      </c>
      <c r="P294" s="47" t="str">
        <f t="shared" si="79"/>
        <v>PM10</v>
      </c>
      <c r="Q294" s="47" t="str">
        <f t="shared" si="75"/>
        <v>三级，轻度污染</v>
      </c>
      <c r="R294" s="48">
        <f t="shared" si="76"/>
        <v>24.590163934426229</v>
      </c>
      <c r="S294" s="48">
        <f t="shared" si="83"/>
        <v>10.970711316640321</v>
      </c>
      <c r="T294" s="48">
        <f t="shared" si="84"/>
        <v>13.619452617785909</v>
      </c>
      <c r="U294" s="49" t="str">
        <f t="shared" si="77"/>
        <v>PM10</v>
      </c>
      <c r="V294" s="48">
        <f t="shared" si="80"/>
        <v>474.33333333333331</v>
      </c>
      <c r="W294" s="49">
        <f t="shared" si="81"/>
        <v>0</v>
      </c>
      <c r="X294" s="49" t="str">
        <f t="shared" si="78"/>
        <v>PM10</v>
      </c>
      <c r="Y294" s="48">
        <f t="shared" si="82"/>
        <v>260.88333333333333</v>
      </c>
    </row>
    <row r="295" spans="1:25">
      <c r="A295" s="44" t="s">
        <v>42</v>
      </c>
      <c r="B295" s="44" t="s">
        <v>334</v>
      </c>
      <c r="C295" s="45">
        <v>9</v>
      </c>
      <c r="D295" s="45">
        <v>16</v>
      </c>
      <c r="E295" s="45">
        <v>0.6</v>
      </c>
      <c r="F295" s="45">
        <v>74</v>
      </c>
      <c r="G295" s="45">
        <v>186</v>
      </c>
      <c r="H295" s="45">
        <v>51</v>
      </c>
      <c r="I295" s="46">
        <f t="shared" si="68"/>
        <v>9</v>
      </c>
      <c r="J295" s="46">
        <f t="shared" si="69"/>
        <v>20</v>
      </c>
      <c r="K295" s="46">
        <f t="shared" si="70"/>
        <v>15</v>
      </c>
      <c r="L295" s="46">
        <f t="shared" si="71"/>
        <v>37</v>
      </c>
      <c r="M295" s="46">
        <f t="shared" si="72"/>
        <v>118</v>
      </c>
      <c r="N295" s="46">
        <f t="shared" si="73"/>
        <v>70</v>
      </c>
      <c r="O295" s="46">
        <f t="shared" si="74"/>
        <v>118</v>
      </c>
      <c r="P295" s="47" t="str">
        <f t="shared" si="79"/>
        <v>PM10</v>
      </c>
      <c r="Q295" s="47" t="str">
        <f t="shared" si="75"/>
        <v>三级，轻度污染</v>
      </c>
      <c r="R295" s="48">
        <f t="shared" si="76"/>
        <v>27.419354838709676</v>
      </c>
      <c r="S295" s="48">
        <f t="shared" si="83"/>
        <v>11.583860312916485</v>
      </c>
      <c r="T295" s="48">
        <f t="shared" si="84"/>
        <v>15.835494525793191</v>
      </c>
      <c r="U295" s="49" t="str">
        <f t="shared" si="77"/>
        <v>PM10</v>
      </c>
      <c r="V295" s="48">
        <f t="shared" si="80"/>
        <v>407.66666666666669</v>
      </c>
      <c r="W295" s="49">
        <f t="shared" si="81"/>
        <v>0</v>
      </c>
      <c r="X295" s="49" t="str">
        <f t="shared" si="78"/>
        <v>PM10</v>
      </c>
      <c r="Y295" s="48">
        <f t="shared" si="82"/>
        <v>224.21666666666667</v>
      </c>
    </row>
    <row r="296" spans="1:25">
      <c r="A296" s="44" t="s">
        <v>42</v>
      </c>
      <c r="B296" s="44" t="s">
        <v>335</v>
      </c>
      <c r="C296" s="45">
        <v>9</v>
      </c>
      <c r="D296" s="45">
        <v>13</v>
      </c>
      <c r="E296" s="45">
        <v>0.6</v>
      </c>
      <c r="F296" s="45">
        <v>75</v>
      </c>
      <c r="G296" s="45">
        <v>190</v>
      </c>
      <c r="H296" s="45">
        <v>53</v>
      </c>
      <c r="I296" s="46">
        <f t="shared" si="68"/>
        <v>9</v>
      </c>
      <c r="J296" s="46">
        <f t="shared" si="69"/>
        <v>16.25</v>
      </c>
      <c r="K296" s="46">
        <f t="shared" si="70"/>
        <v>15</v>
      </c>
      <c r="L296" s="46">
        <f t="shared" si="71"/>
        <v>37.5</v>
      </c>
      <c r="M296" s="46">
        <f t="shared" si="72"/>
        <v>120</v>
      </c>
      <c r="N296" s="46">
        <f t="shared" si="73"/>
        <v>72.5</v>
      </c>
      <c r="O296" s="46">
        <f t="shared" si="74"/>
        <v>120</v>
      </c>
      <c r="P296" s="47" t="str">
        <f t="shared" si="79"/>
        <v>PM10</v>
      </c>
      <c r="Q296" s="47" t="str">
        <f t="shared" si="75"/>
        <v>三级，轻度污染</v>
      </c>
      <c r="R296" s="48">
        <f t="shared" si="76"/>
        <v>27.89473684210526</v>
      </c>
      <c r="S296" s="48">
        <f t="shared" si="83"/>
        <v>12.678330358999434</v>
      </c>
      <c r="T296" s="48">
        <f t="shared" si="84"/>
        <v>15.216406483105827</v>
      </c>
      <c r="U296" s="49" t="str">
        <f t="shared" si="77"/>
        <v>PM10</v>
      </c>
      <c r="V296" s="48">
        <f t="shared" si="80"/>
        <v>374</v>
      </c>
      <c r="W296" s="49">
        <f t="shared" si="81"/>
        <v>0</v>
      </c>
      <c r="X296" s="49" t="str">
        <f t="shared" si="78"/>
        <v>PM10</v>
      </c>
      <c r="Y296" s="48">
        <f t="shared" si="82"/>
        <v>205.7</v>
      </c>
    </row>
    <row r="297" spans="1:25">
      <c r="A297" s="44" t="s">
        <v>42</v>
      </c>
      <c r="B297" s="44" t="s">
        <v>336</v>
      </c>
      <c r="C297" s="45">
        <v>9</v>
      </c>
      <c r="D297" s="45">
        <v>12</v>
      </c>
      <c r="E297" s="45">
        <v>0.5</v>
      </c>
      <c r="F297" s="45">
        <v>82</v>
      </c>
      <c r="G297" s="45">
        <v>168</v>
      </c>
      <c r="H297" s="45">
        <v>52</v>
      </c>
      <c r="I297" s="46">
        <f t="shared" si="68"/>
        <v>9</v>
      </c>
      <c r="J297" s="46">
        <f t="shared" si="69"/>
        <v>15</v>
      </c>
      <c r="K297" s="46">
        <f t="shared" si="70"/>
        <v>12.5</v>
      </c>
      <c r="L297" s="46">
        <f t="shared" si="71"/>
        <v>41</v>
      </c>
      <c r="M297" s="46">
        <f t="shared" si="72"/>
        <v>109</v>
      </c>
      <c r="N297" s="46">
        <f t="shared" si="73"/>
        <v>71.25</v>
      </c>
      <c r="O297" s="46">
        <f t="shared" si="74"/>
        <v>109</v>
      </c>
      <c r="P297" s="47" t="str">
        <f t="shared" si="79"/>
        <v>PM10</v>
      </c>
      <c r="Q297" s="47" t="str">
        <f t="shared" si="75"/>
        <v>三级，轻度污染</v>
      </c>
      <c r="R297" s="48">
        <f t="shared" si="76"/>
        <v>30.952380952380953</v>
      </c>
      <c r="S297" s="48">
        <f t="shared" si="83"/>
        <v>13.17997509584154</v>
      </c>
      <c r="T297" s="48">
        <f t="shared" si="84"/>
        <v>17.772405856539415</v>
      </c>
      <c r="U297" s="49" t="str">
        <f t="shared" si="77"/>
        <v>PM10</v>
      </c>
      <c r="V297" s="48">
        <f t="shared" si="80"/>
        <v>373.33333333333331</v>
      </c>
      <c r="W297" s="49">
        <f t="shared" si="81"/>
        <v>0</v>
      </c>
      <c r="X297" s="49" t="str">
        <f t="shared" si="78"/>
        <v>PM10</v>
      </c>
      <c r="Y297" s="48">
        <f t="shared" si="82"/>
        <v>205.33333333333331</v>
      </c>
    </row>
    <row r="298" spans="1:25">
      <c r="A298" s="44" t="s">
        <v>42</v>
      </c>
      <c r="B298" s="44" t="s">
        <v>337</v>
      </c>
      <c r="C298" s="45">
        <v>8</v>
      </c>
      <c r="D298" s="45">
        <v>9</v>
      </c>
      <c r="E298" s="45">
        <v>0.5</v>
      </c>
      <c r="F298" s="45">
        <v>87</v>
      </c>
      <c r="G298" s="45">
        <v>157</v>
      </c>
      <c r="H298" s="45">
        <v>47</v>
      </c>
      <c r="I298" s="46">
        <f t="shared" si="68"/>
        <v>8</v>
      </c>
      <c r="J298" s="46">
        <f t="shared" si="69"/>
        <v>11.25</v>
      </c>
      <c r="K298" s="46">
        <f t="shared" si="70"/>
        <v>12.5</v>
      </c>
      <c r="L298" s="46">
        <f t="shared" si="71"/>
        <v>43.5</v>
      </c>
      <c r="M298" s="46">
        <f t="shared" si="72"/>
        <v>103.5</v>
      </c>
      <c r="N298" s="46">
        <f t="shared" si="73"/>
        <v>65</v>
      </c>
      <c r="O298" s="46">
        <f t="shared" si="74"/>
        <v>103.5</v>
      </c>
      <c r="P298" s="47" t="str">
        <f t="shared" si="79"/>
        <v>PM10</v>
      </c>
      <c r="Q298" s="47" t="str">
        <f t="shared" si="75"/>
        <v>三级，轻度污染</v>
      </c>
      <c r="R298" s="48">
        <f t="shared" si="76"/>
        <v>29.936305732484076</v>
      </c>
      <c r="S298" s="48">
        <f t="shared" si="83"/>
        <v>13.620302742051541</v>
      </c>
      <c r="T298" s="48">
        <f t="shared" si="84"/>
        <v>16.316002990432537</v>
      </c>
      <c r="U298" s="49" t="str">
        <f t="shared" si="77"/>
        <v>PM10</v>
      </c>
      <c r="V298" s="48">
        <f t="shared" si="80"/>
        <v>367</v>
      </c>
      <c r="W298" s="49">
        <f t="shared" si="81"/>
        <v>0</v>
      </c>
      <c r="X298" s="49" t="str">
        <f t="shared" si="78"/>
        <v>PM10</v>
      </c>
      <c r="Y298" s="48">
        <f t="shared" si="82"/>
        <v>201.85</v>
      </c>
    </row>
    <row r="299" spans="1:25">
      <c r="A299" s="44" t="s">
        <v>42</v>
      </c>
      <c r="B299" s="44" t="s">
        <v>338</v>
      </c>
      <c r="C299" s="45">
        <v>7</v>
      </c>
      <c r="D299" s="45">
        <v>9</v>
      </c>
      <c r="E299" s="45">
        <v>0.5</v>
      </c>
      <c r="F299" s="45">
        <v>85</v>
      </c>
      <c r="G299" s="45">
        <v>152</v>
      </c>
      <c r="H299" s="45">
        <v>46</v>
      </c>
      <c r="I299" s="46">
        <f t="shared" si="68"/>
        <v>7</v>
      </c>
      <c r="J299" s="46">
        <f t="shared" si="69"/>
        <v>11.25</v>
      </c>
      <c r="K299" s="46">
        <f t="shared" si="70"/>
        <v>12.5</v>
      </c>
      <c r="L299" s="46">
        <f t="shared" si="71"/>
        <v>42.5</v>
      </c>
      <c r="M299" s="46">
        <f t="shared" si="72"/>
        <v>101</v>
      </c>
      <c r="N299" s="46">
        <f t="shared" si="73"/>
        <v>63.75</v>
      </c>
      <c r="O299" s="46">
        <f t="shared" si="74"/>
        <v>101</v>
      </c>
      <c r="P299" s="47" t="str">
        <f t="shared" si="79"/>
        <v>PM10</v>
      </c>
      <c r="Q299" s="47" t="str">
        <f t="shared" si="75"/>
        <v>三级，轻度污染</v>
      </c>
      <c r="R299" s="48">
        <f t="shared" si="76"/>
        <v>30.263157894736842</v>
      </c>
      <c r="S299" s="48">
        <f t="shared" si="83"/>
        <v>14.205272664202989</v>
      </c>
      <c r="T299" s="48">
        <f t="shared" si="84"/>
        <v>16.057885230533856</v>
      </c>
      <c r="U299" s="49" t="str">
        <f t="shared" si="77"/>
        <v>PM10</v>
      </c>
      <c r="V299" s="48">
        <f t="shared" si="80"/>
        <v>355.33333333333331</v>
      </c>
      <c r="W299" s="49">
        <f t="shared" si="81"/>
        <v>0</v>
      </c>
      <c r="X299" s="49" t="str">
        <f t="shared" si="78"/>
        <v>PM10</v>
      </c>
      <c r="Y299" s="48">
        <f t="shared" si="82"/>
        <v>195.43333333333334</v>
      </c>
    </row>
    <row r="300" spans="1:25">
      <c r="A300" s="44" t="s">
        <v>42</v>
      </c>
      <c r="B300" s="44" t="s">
        <v>339</v>
      </c>
      <c r="C300" s="45">
        <v>7</v>
      </c>
      <c r="D300" s="45">
        <v>9</v>
      </c>
      <c r="E300" s="45">
        <v>0.5</v>
      </c>
      <c r="F300" s="45">
        <v>83</v>
      </c>
      <c r="G300" s="45">
        <v>187</v>
      </c>
      <c r="H300" s="45">
        <v>49</v>
      </c>
      <c r="I300" s="46">
        <f t="shared" si="68"/>
        <v>7</v>
      </c>
      <c r="J300" s="46">
        <f t="shared" si="69"/>
        <v>11.25</v>
      </c>
      <c r="K300" s="46">
        <f t="shared" si="70"/>
        <v>12.5</v>
      </c>
      <c r="L300" s="46">
        <f t="shared" si="71"/>
        <v>41.5</v>
      </c>
      <c r="M300" s="46">
        <f t="shared" si="72"/>
        <v>118.5</v>
      </c>
      <c r="N300" s="46">
        <f t="shared" si="73"/>
        <v>67.5</v>
      </c>
      <c r="O300" s="46">
        <f t="shared" si="74"/>
        <v>118.5</v>
      </c>
      <c r="P300" s="47" t="str">
        <f t="shared" si="79"/>
        <v>PM10</v>
      </c>
      <c r="Q300" s="47" t="str">
        <f t="shared" si="75"/>
        <v>三级，轻度污染</v>
      </c>
      <c r="R300" s="48">
        <f t="shared" si="76"/>
        <v>26.203208556149733</v>
      </c>
      <c r="S300" s="48">
        <f t="shared" si="83"/>
        <v>14.254675016236922</v>
      </c>
      <c r="T300" s="48">
        <f t="shared" si="84"/>
        <v>11.948533539912811</v>
      </c>
      <c r="U300" s="49" t="str">
        <f t="shared" si="77"/>
        <v>PM10</v>
      </c>
      <c r="V300" s="48">
        <f t="shared" si="80"/>
        <v>345.33333333333331</v>
      </c>
      <c r="W300" s="49">
        <f t="shared" si="81"/>
        <v>0</v>
      </c>
      <c r="X300" s="49" t="str">
        <f t="shared" si="78"/>
        <v>PM10</v>
      </c>
      <c r="Y300" s="48">
        <f t="shared" si="82"/>
        <v>189.93333333333334</v>
      </c>
    </row>
    <row r="301" spans="1:25">
      <c r="A301" s="44" t="s">
        <v>42</v>
      </c>
      <c r="B301" s="44" t="s">
        <v>340</v>
      </c>
      <c r="C301" s="45">
        <v>9</v>
      </c>
      <c r="D301" s="45">
        <v>15</v>
      </c>
      <c r="E301" s="45">
        <v>0.6</v>
      </c>
      <c r="F301" s="45">
        <v>79</v>
      </c>
      <c r="G301" s="45">
        <v>166</v>
      </c>
      <c r="H301" s="45">
        <v>55</v>
      </c>
      <c r="I301" s="46">
        <f t="shared" ref="I301:I364" si="85">IF(COUNT(C301)=1,IF(C301&gt;2620,500,IF(C301&gt;=2100,(C301-2100)*(500-400)/(2620-2100)+400,IF(C301&gt;=1600,(C301-1600)*(400-300)/(2100-1600)+300,IF(C301&gt;=800,(C301-800)*(300-200)/(1600-800)+200,IF(C301&gt;=475,(C301-475)*(200-150)/(800-475)+150,IF(C301&gt;=150,(C301-150)*(150-100)/(475-150)+100,IF(C301&gt;=50,(C301-50)*(100-50)/(150-50)+50,IF(C301&gt;=0,(C301-0)*(50-0)/(50-0)+0,"无效值")))))))))</f>
        <v>9</v>
      </c>
      <c r="J301" s="46">
        <f t="shared" ref="J301:J364" si="86">IF(COUNT(D301)=1,IF(D301&gt;940,500,IF(D301&gt;=750,(D301-750)*(500-400)/(940-750)+400,IF(D301&gt;=565,(D301-565)*(400-300)/(750-565)+300,IF(D301&gt;=280,(D301-280)*(300-200)/(565-280)+200,IF(D301&gt;=180,(D301-180)*(200-150)/(280-180)+150,IF(D301&gt;=80,(D301-80)*(150-100)/(180-80)+100,IF(D301&gt;=40,(D301-40)*(100-50)/(80-40)+50,IF(D301&gt;=0,(D301-0)*(50-0)/(40-0)+0,"无效值")))))))))</f>
        <v>18.75</v>
      </c>
      <c r="K301" s="46">
        <f t="shared" ref="K301:K364" si="87">IF(COUNT(E301)=1,IF(E301&gt;60,500,IF(E301&gt;=48,(E301-48)*(500-400)/(60-48)+400,IF(E301&gt;=36,(E301-36)*(400-300)/(48-36)+300,IF(E301&gt;=24,(E301-24)*(300-200)/(36-24)+200,IF(E301&gt;=14,(E301-14)*(200-150)/(24-14)+150,IF(E301&gt;=4,(E301-4)*(150-100)/(14-4)+100,IF(E301&gt;=2,(E301-2)*(100-50)/(4-2)+50,IF(E301&gt;=0,(E301-0)*(50-0)/(2-0)+0,"无效值")))))))))</f>
        <v>15</v>
      </c>
      <c r="L301" s="46">
        <f t="shared" ref="L301:L364" si="88">IF(COUNT(F301)=1,IF(F301&gt;800,500,IF(F301&gt;=265,(F301-265)*(300-200)/(800-265)+200,IF(F301&gt;=215,(F301-215)*(200-150)/(265-215)+150,IF(F301&gt;=160,(F301-160)*(150-100)/(215-160)+100,IF(F301&gt;=100,(F301-100)*(100-50)/(160-100)+50,IF(F301&gt;=0,(F301-0)*(50-0)/(100-0)+0,"无效值")))))))</f>
        <v>39.5</v>
      </c>
      <c r="M301" s="46">
        <f t="shared" ref="M301:M364" si="89">IF(COUNT(G301)=1,IF(G301&gt;600,500,IF(G301&gt;=500,(G301-500)*(500-400)/(600-500)+400,IF(G301&gt;=420,(G301-420)*(400-300)/(500-420)+300,IF(G301&gt;=350,(G301-350)*(300-200)/(420-350)+200,IF(G301&gt;=250,(G301-250)*(200-150)/(350-250)+150,IF(G301&gt;=150,(G301-150)*(150-100)/(250-150)+100,IF(G301&gt;=50,(G301-50)*(100-50)/(150-50)+50,IF(G301&gt;=0,(G301-0)*(50-0)/(50-0)+0,"无效值")))))))))</f>
        <v>108</v>
      </c>
      <c r="N301" s="46">
        <f t="shared" ref="N301:N364" si="90">IF(COUNT(H301)=1,IF(H301&gt;500,500,IF(H301&gt;=350,(H301-350)*(500-400)/(500-350)+400,IF(H301&gt;=250,(H301-250)*(400-300)/(350-250)+300,IF(H301&gt;=150,(H301-150)*(300-200)/(250-150)+200,IF(H301&gt;=115,(H301-115)*(200-150)/(150-115)+150,IF(H301&gt;=75,(H301-75)*(150-100)/(115-75)+100,IF(H301&gt;=35,(H301-35)*(100-50)/(75-35)+50,IF(H301&gt;=0,(H301-0)*(50-0)/(35-0)+0,"无效值")))))))))</f>
        <v>75</v>
      </c>
      <c r="O301" s="46">
        <f t="shared" ref="O301:O364" si="91">IF(MAX(I301:N301)&lt;=100,IF(COUNTIF(C301:N301,"&gt;0")=12,MAX(I301:N301),""),MAX(I301:N301))</f>
        <v>108</v>
      </c>
      <c r="P301" s="47" t="str">
        <f t="shared" ref="P301:P364" si="92">IF(O301&lt;=50,"",IF(O301=I301,"SO2",IF(O301=J301,"NO2",IF(O301=K301,"CO",IF(O301=L301,"O3",IF(O301=M301,"PM10",IF(O301=N301,"PM2.5",)))))))</f>
        <v>PM10</v>
      </c>
      <c r="Q301" s="47" t="str">
        <f t="shared" ref="Q301:Q364" si="93">IF(COUNT(O301)=1,IF(O301&lt;=50,"一级,优",IF(O301&lt;=100,"二级，良",IF(O301&lt;=150,"三级，轻度污染",IF(O301&lt;=200,"四级，中度污染",IF(O301&lt;=300,"五级，重度污染",IF(O301&gt;300,"六级，严重污染")))))))</f>
        <v>三级，轻度污染</v>
      </c>
      <c r="R301" s="48">
        <f t="shared" ref="R301:R364" si="94">H301/G301*100</f>
        <v>33.132530120481931</v>
      </c>
      <c r="S301" s="48">
        <f t="shared" ref="S301:S364" si="95">AVERAGE(R295:R300)*0.5</f>
        <v>14.389095401380544</v>
      </c>
      <c r="T301" s="48">
        <f t="shared" ref="T301:T364" si="96">R301-S301</f>
        <v>18.743434719101387</v>
      </c>
      <c r="U301" s="49" t="str">
        <f t="shared" ref="U301:U364" si="97">IF(G301&gt;150,"PM10")</f>
        <v>PM10</v>
      </c>
      <c r="V301" s="48">
        <f t="shared" ref="V301:V364" si="98">AVERAGE(G295:G300)*2</f>
        <v>346.66666666666669</v>
      </c>
      <c r="W301" s="49">
        <f t="shared" ref="W301:W364" si="99">IF(V301="","",IF(G301&gt;=V301,1,0))</f>
        <v>0</v>
      </c>
      <c r="X301" s="49" t="str">
        <f t="shared" ref="X301:X364" si="100">IF(G301&gt;150,"PM10")</f>
        <v>PM10</v>
      </c>
      <c r="Y301" s="48">
        <f t="shared" ref="Y301:Y364" si="101">AVERAGE(G295:G300)*10%+AVERAGE(G295:G300)</f>
        <v>190.66666666666669</v>
      </c>
    </row>
    <row r="302" spans="1:25">
      <c r="A302" s="44" t="s">
        <v>42</v>
      </c>
      <c r="B302" s="44" t="s">
        <v>341</v>
      </c>
      <c r="C302" s="45">
        <v>9</v>
      </c>
      <c r="D302" s="45">
        <v>8</v>
      </c>
      <c r="E302" s="45">
        <v>0.6</v>
      </c>
      <c r="F302" s="45">
        <v>91</v>
      </c>
      <c r="G302" s="45">
        <v>177</v>
      </c>
      <c r="H302" s="45">
        <v>42</v>
      </c>
      <c r="I302" s="46">
        <f t="shared" si="85"/>
        <v>9</v>
      </c>
      <c r="J302" s="46">
        <f t="shared" si="86"/>
        <v>10</v>
      </c>
      <c r="K302" s="46">
        <f t="shared" si="87"/>
        <v>15</v>
      </c>
      <c r="L302" s="46">
        <f t="shared" si="88"/>
        <v>45.5</v>
      </c>
      <c r="M302" s="46">
        <f t="shared" si="89"/>
        <v>113.5</v>
      </c>
      <c r="N302" s="46">
        <f t="shared" si="90"/>
        <v>58.75</v>
      </c>
      <c r="O302" s="46">
        <f t="shared" si="91"/>
        <v>113.5</v>
      </c>
      <c r="P302" s="47" t="str">
        <f t="shared" si="92"/>
        <v>PM10</v>
      </c>
      <c r="Q302" s="47" t="str">
        <f t="shared" si="93"/>
        <v>三级，轻度污染</v>
      </c>
      <c r="R302" s="48">
        <f t="shared" si="94"/>
        <v>23.728813559322035</v>
      </c>
      <c r="S302" s="48">
        <f t="shared" si="95"/>
        <v>14.865193341528231</v>
      </c>
      <c r="T302" s="48">
        <f t="shared" si="96"/>
        <v>8.8636202177938035</v>
      </c>
      <c r="U302" s="49" t="str">
        <f t="shared" si="97"/>
        <v>PM10</v>
      </c>
      <c r="V302" s="48">
        <f t="shared" si="98"/>
        <v>340</v>
      </c>
      <c r="W302" s="49">
        <f t="shared" si="99"/>
        <v>0</v>
      </c>
      <c r="X302" s="49" t="str">
        <f t="shared" si="100"/>
        <v>PM10</v>
      </c>
      <c r="Y302" s="48">
        <f t="shared" si="101"/>
        <v>187</v>
      </c>
    </row>
    <row r="303" spans="1:25">
      <c r="A303" s="33" t="s">
        <v>42</v>
      </c>
      <c r="B303" s="33" t="s">
        <v>342</v>
      </c>
      <c r="C303" s="34">
        <v>8</v>
      </c>
      <c r="D303" s="34">
        <v>6</v>
      </c>
      <c r="E303" s="34">
        <v>0.6</v>
      </c>
      <c r="F303" s="34">
        <v>102</v>
      </c>
      <c r="G303" s="34">
        <v>105</v>
      </c>
      <c r="H303" s="34">
        <v>23</v>
      </c>
      <c r="I303" s="10">
        <f t="shared" si="85"/>
        <v>8</v>
      </c>
      <c r="J303" s="10">
        <f t="shared" si="86"/>
        <v>7.5</v>
      </c>
      <c r="K303" s="10">
        <f t="shared" si="87"/>
        <v>15</v>
      </c>
      <c r="L303" s="10">
        <f t="shared" si="88"/>
        <v>51.666666666666664</v>
      </c>
      <c r="M303" s="10">
        <f t="shared" si="89"/>
        <v>77.5</v>
      </c>
      <c r="N303" s="10">
        <f t="shared" si="90"/>
        <v>32.857142857142854</v>
      </c>
      <c r="O303" s="10">
        <f t="shared" si="91"/>
        <v>77.5</v>
      </c>
      <c r="P303" s="35" t="str">
        <f t="shared" si="92"/>
        <v>PM10</v>
      </c>
      <c r="Q303" s="35" t="str">
        <f t="shared" si="93"/>
        <v>二级，良</v>
      </c>
      <c r="R303" s="36">
        <f t="shared" si="94"/>
        <v>21.904761904761905</v>
      </c>
      <c r="S303" s="36">
        <f t="shared" si="95"/>
        <v>14.518033067962966</v>
      </c>
      <c r="T303" s="36">
        <f t="shared" si="96"/>
        <v>7.3867288367989392</v>
      </c>
      <c r="U303" s="37" t="b">
        <f t="shared" si="97"/>
        <v>0</v>
      </c>
      <c r="V303" s="36">
        <f t="shared" si="98"/>
        <v>335.66666666666669</v>
      </c>
      <c r="W303" s="37">
        <f t="shared" si="99"/>
        <v>0</v>
      </c>
      <c r="X303" s="37" t="b">
        <f t="shared" si="100"/>
        <v>0</v>
      </c>
      <c r="Y303" s="36">
        <f t="shared" si="101"/>
        <v>184.61666666666667</v>
      </c>
    </row>
    <row r="304" spans="1:25">
      <c r="A304" s="33" t="s">
        <v>42</v>
      </c>
      <c r="B304" s="33" t="s">
        <v>343</v>
      </c>
      <c r="C304" s="34">
        <v>8</v>
      </c>
      <c r="D304" s="34">
        <v>6</v>
      </c>
      <c r="E304" s="34">
        <v>0.6</v>
      </c>
      <c r="F304" s="34">
        <v>101</v>
      </c>
      <c r="G304" s="34">
        <v>88</v>
      </c>
      <c r="H304" s="34">
        <v>23</v>
      </c>
      <c r="I304" s="10">
        <f t="shared" si="85"/>
        <v>8</v>
      </c>
      <c r="J304" s="10">
        <f t="shared" si="86"/>
        <v>7.5</v>
      </c>
      <c r="K304" s="10">
        <f t="shared" si="87"/>
        <v>15</v>
      </c>
      <c r="L304" s="10">
        <f t="shared" si="88"/>
        <v>50.833333333333336</v>
      </c>
      <c r="M304" s="10">
        <f t="shared" si="89"/>
        <v>69</v>
      </c>
      <c r="N304" s="10">
        <f t="shared" si="90"/>
        <v>32.857142857142854</v>
      </c>
      <c r="O304" s="10">
        <f t="shared" si="91"/>
        <v>69</v>
      </c>
      <c r="P304" s="35" t="str">
        <f t="shared" si="92"/>
        <v>PM10</v>
      </c>
      <c r="Q304" s="35" t="str">
        <f t="shared" si="93"/>
        <v>二级，良</v>
      </c>
      <c r="R304" s="36">
        <f t="shared" si="94"/>
        <v>26.136363636363637</v>
      </c>
      <c r="S304" s="36">
        <f t="shared" si="95"/>
        <v>13.764064813994709</v>
      </c>
      <c r="T304" s="36">
        <f t="shared" si="96"/>
        <v>12.372298822368927</v>
      </c>
      <c r="U304" s="37" t="b">
        <f t="shared" si="97"/>
        <v>0</v>
      </c>
      <c r="V304" s="36">
        <f t="shared" si="98"/>
        <v>314.66666666666669</v>
      </c>
      <c r="W304" s="37">
        <f t="shared" si="99"/>
        <v>0</v>
      </c>
      <c r="X304" s="37" t="b">
        <f t="shared" si="100"/>
        <v>0</v>
      </c>
      <c r="Y304" s="36">
        <f t="shared" si="101"/>
        <v>173.06666666666666</v>
      </c>
    </row>
    <row r="305" spans="1:25">
      <c r="A305" s="33" t="s">
        <v>42</v>
      </c>
      <c r="B305" s="33" t="s">
        <v>344</v>
      </c>
      <c r="C305" s="34">
        <v>8</v>
      </c>
      <c r="D305" s="34">
        <v>5</v>
      </c>
      <c r="E305" s="34">
        <v>0.6</v>
      </c>
      <c r="F305" s="34">
        <v>104</v>
      </c>
      <c r="G305" s="34">
        <v>78</v>
      </c>
      <c r="H305" s="34">
        <v>22</v>
      </c>
      <c r="I305" s="10">
        <f t="shared" si="85"/>
        <v>8</v>
      </c>
      <c r="J305" s="10">
        <f t="shared" si="86"/>
        <v>6.25</v>
      </c>
      <c r="K305" s="10">
        <f t="shared" si="87"/>
        <v>15</v>
      </c>
      <c r="L305" s="10">
        <f t="shared" si="88"/>
        <v>53.333333333333336</v>
      </c>
      <c r="M305" s="10">
        <f t="shared" si="89"/>
        <v>64</v>
      </c>
      <c r="N305" s="10">
        <f t="shared" si="90"/>
        <v>31.428571428571427</v>
      </c>
      <c r="O305" s="10">
        <f t="shared" si="91"/>
        <v>64</v>
      </c>
      <c r="P305" s="35" t="str">
        <f t="shared" si="92"/>
        <v>PM10</v>
      </c>
      <c r="Q305" s="35" t="str">
        <f t="shared" si="93"/>
        <v>二级，良</v>
      </c>
      <c r="R305" s="36">
        <f t="shared" si="94"/>
        <v>28.205128205128204</v>
      </c>
      <c r="S305" s="36">
        <f t="shared" si="95"/>
        <v>13.447402972651339</v>
      </c>
      <c r="T305" s="36">
        <f t="shared" si="96"/>
        <v>14.757725232476865</v>
      </c>
      <c r="U305" s="37" t="b">
        <f t="shared" si="97"/>
        <v>0</v>
      </c>
      <c r="V305" s="36">
        <f t="shared" si="98"/>
        <v>291.66666666666669</v>
      </c>
      <c r="W305" s="37">
        <f t="shared" si="99"/>
        <v>0</v>
      </c>
      <c r="X305" s="37" t="b">
        <f t="shared" si="100"/>
        <v>0</v>
      </c>
      <c r="Y305" s="36">
        <f t="shared" si="101"/>
        <v>160.41666666666669</v>
      </c>
    </row>
    <row r="306" spans="1:25">
      <c r="A306" s="33" t="s">
        <v>42</v>
      </c>
      <c r="B306" s="33" t="s">
        <v>345</v>
      </c>
      <c r="C306" s="34">
        <v>8</v>
      </c>
      <c r="D306" s="34">
        <v>6</v>
      </c>
      <c r="E306" s="34">
        <v>0.5</v>
      </c>
      <c r="F306" s="34">
        <v>105</v>
      </c>
      <c r="G306" s="34">
        <v>65</v>
      </c>
      <c r="H306" s="34">
        <v>21</v>
      </c>
      <c r="I306" s="10">
        <f t="shared" si="85"/>
        <v>8</v>
      </c>
      <c r="J306" s="10">
        <f t="shared" si="86"/>
        <v>7.5</v>
      </c>
      <c r="K306" s="10">
        <f t="shared" si="87"/>
        <v>12.5</v>
      </c>
      <c r="L306" s="10">
        <f t="shared" si="88"/>
        <v>54.166666666666664</v>
      </c>
      <c r="M306" s="10">
        <f t="shared" si="89"/>
        <v>57.5</v>
      </c>
      <c r="N306" s="10">
        <f t="shared" si="90"/>
        <v>30</v>
      </c>
      <c r="O306" s="10">
        <f t="shared" si="91"/>
        <v>57.5</v>
      </c>
      <c r="P306" s="35" t="str">
        <f t="shared" si="92"/>
        <v>PM10</v>
      </c>
      <c r="Q306" s="35" t="str">
        <f t="shared" si="93"/>
        <v>二级，良</v>
      </c>
      <c r="R306" s="36">
        <f t="shared" si="94"/>
        <v>32.307692307692307</v>
      </c>
      <c r="S306" s="36">
        <f t="shared" si="95"/>
        <v>13.275900498517286</v>
      </c>
      <c r="T306" s="36">
        <f t="shared" si="96"/>
        <v>19.031791809175019</v>
      </c>
      <c r="U306" s="37" t="b">
        <f t="shared" si="97"/>
        <v>0</v>
      </c>
      <c r="V306" s="36">
        <f t="shared" si="98"/>
        <v>267</v>
      </c>
      <c r="W306" s="37">
        <f t="shared" si="99"/>
        <v>0</v>
      </c>
      <c r="X306" s="37" t="b">
        <f t="shared" si="100"/>
        <v>0</v>
      </c>
      <c r="Y306" s="36">
        <f t="shared" si="101"/>
        <v>146.85</v>
      </c>
    </row>
    <row r="307" spans="1:25">
      <c r="A307" s="33" t="s">
        <v>42</v>
      </c>
      <c r="B307" s="33" t="s">
        <v>346</v>
      </c>
      <c r="C307" s="34">
        <v>8</v>
      </c>
      <c r="D307" s="34">
        <v>6</v>
      </c>
      <c r="E307" s="34">
        <v>0.5</v>
      </c>
      <c r="F307" s="34">
        <v>106</v>
      </c>
      <c r="G307" s="34">
        <v>75</v>
      </c>
      <c r="H307" s="34">
        <v>27</v>
      </c>
      <c r="I307" s="10">
        <f t="shared" si="85"/>
        <v>8</v>
      </c>
      <c r="J307" s="10">
        <f t="shared" si="86"/>
        <v>7.5</v>
      </c>
      <c r="K307" s="10">
        <f t="shared" si="87"/>
        <v>12.5</v>
      </c>
      <c r="L307" s="10">
        <f t="shared" si="88"/>
        <v>55</v>
      </c>
      <c r="M307" s="10">
        <f t="shared" si="89"/>
        <v>62.5</v>
      </c>
      <c r="N307" s="10">
        <f t="shared" si="90"/>
        <v>38.571428571428569</v>
      </c>
      <c r="O307" s="10">
        <f t="shared" si="91"/>
        <v>62.5</v>
      </c>
      <c r="P307" s="35" t="str">
        <f t="shared" si="92"/>
        <v>PM10</v>
      </c>
      <c r="Q307" s="35" t="str">
        <f t="shared" si="93"/>
        <v>二级，良</v>
      </c>
      <c r="R307" s="36">
        <f t="shared" si="94"/>
        <v>36</v>
      </c>
      <c r="S307" s="36">
        <f t="shared" si="95"/>
        <v>13.784607477812505</v>
      </c>
      <c r="T307" s="36">
        <f t="shared" si="96"/>
        <v>22.215392522187493</v>
      </c>
      <c r="U307" s="37" t="b">
        <f t="shared" si="97"/>
        <v>0</v>
      </c>
      <c r="V307" s="36">
        <f t="shared" si="98"/>
        <v>226.33333333333334</v>
      </c>
      <c r="W307" s="37">
        <f t="shared" si="99"/>
        <v>0</v>
      </c>
      <c r="X307" s="37" t="b">
        <f t="shared" si="100"/>
        <v>0</v>
      </c>
      <c r="Y307" s="36">
        <f t="shared" si="101"/>
        <v>124.48333333333333</v>
      </c>
    </row>
    <row r="308" spans="1:25">
      <c r="A308" s="33" t="s">
        <v>42</v>
      </c>
      <c r="B308" s="33" t="s">
        <v>347</v>
      </c>
      <c r="C308" s="34">
        <v>8</v>
      </c>
      <c r="D308" s="34">
        <v>6</v>
      </c>
      <c r="E308" s="34">
        <v>0.6</v>
      </c>
      <c r="F308" s="34">
        <v>106</v>
      </c>
      <c r="G308" s="34">
        <v>89</v>
      </c>
      <c r="H308" s="34">
        <v>26</v>
      </c>
      <c r="I308" s="10">
        <f t="shared" si="85"/>
        <v>8</v>
      </c>
      <c r="J308" s="10">
        <f t="shared" si="86"/>
        <v>7.5</v>
      </c>
      <c r="K308" s="10">
        <f t="shared" si="87"/>
        <v>15</v>
      </c>
      <c r="L308" s="10">
        <f t="shared" si="88"/>
        <v>55</v>
      </c>
      <c r="M308" s="10">
        <f t="shared" si="89"/>
        <v>69.5</v>
      </c>
      <c r="N308" s="10">
        <f t="shared" si="90"/>
        <v>37.142857142857146</v>
      </c>
      <c r="O308" s="10">
        <f t="shared" si="91"/>
        <v>69.5</v>
      </c>
      <c r="P308" s="35" t="str">
        <f t="shared" si="92"/>
        <v>PM10</v>
      </c>
      <c r="Q308" s="35" t="str">
        <f t="shared" si="93"/>
        <v>二级，良</v>
      </c>
      <c r="R308" s="36">
        <f t="shared" si="94"/>
        <v>29.213483146067414</v>
      </c>
      <c r="S308" s="36">
        <f t="shared" si="95"/>
        <v>14.023563301105673</v>
      </c>
      <c r="T308" s="36">
        <f t="shared" si="96"/>
        <v>15.189919844961741</v>
      </c>
      <c r="U308" s="37" t="b">
        <f t="shared" si="97"/>
        <v>0</v>
      </c>
      <c r="V308" s="36">
        <f t="shared" si="98"/>
        <v>196</v>
      </c>
      <c r="W308" s="37">
        <f t="shared" si="99"/>
        <v>0</v>
      </c>
      <c r="X308" s="37" t="b">
        <f t="shared" si="100"/>
        <v>0</v>
      </c>
      <c r="Y308" s="36">
        <f t="shared" si="101"/>
        <v>107.8</v>
      </c>
    </row>
    <row r="309" spans="1:25">
      <c r="A309" s="33" t="s">
        <v>42</v>
      </c>
      <c r="B309" s="33" t="s">
        <v>348</v>
      </c>
      <c r="C309" s="34">
        <v>9</v>
      </c>
      <c r="D309" s="34">
        <v>7</v>
      </c>
      <c r="E309" s="34">
        <v>0.6</v>
      </c>
      <c r="F309" s="34">
        <v>104</v>
      </c>
      <c r="G309" s="34">
        <v>96</v>
      </c>
      <c r="H309" s="34">
        <v>27</v>
      </c>
      <c r="I309" s="10">
        <f t="shared" si="85"/>
        <v>9</v>
      </c>
      <c r="J309" s="10">
        <f t="shared" si="86"/>
        <v>8.75</v>
      </c>
      <c r="K309" s="10">
        <f t="shared" si="87"/>
        <v>15</v>
      </c>
      <c r="L309" s="10">
        <f t="shared" si="88"/>
        <v>53.333333333333336</v>
      </c>
      <c r="M309" s="10">
        <f t="shared" si="89"/>
        <v>73</v>
      </c>
      <c r="N309" s="10">
        <f t="shared" si="90"/>
        <v>38.571428571428569</v>
      </c>
      <c r="O309" s="10">
        <f t="shared" si="91"/>
        <v>73</v>
      </c>
      <c r="P309" s="35" t="str">
        <f t="shared" si="92"/>
        <v>PM10</v>
      </c>
      <c r="Q309" s="35" t="str">
        <f t="shared" si="93"/>
        <v>二级，良</v>
      </c>
      <c r="R309" s="36">
        <f t="shared" si="94"/>
        <v>28.125</v>
      </c>
      <c r="S309" s="36">
        <f t="shared" si="95"/>
        <v>14.480619100001121</v>
      </c>
      <c r="T309" s="36">
        <f t="shared" si="96"/>
        <v>13.644380899998879</v>
      </c>
      <c r="U309" s="37" t="b">
        <f t="shared" si="97"/>
        <v>0</v>
      </c>
      <c r="V309" s="36">
        <f t="shared" si="98"/>
        <v>166.66666666666666</v>
      </c>
      <c r="W309" s="37">
        <f t="shared" si="99"/>
        <v>0</v>
      </c>
      <c r="X309" s="37" t="b">
        <f t="shared" si="100"/>
        <v>0</v>
      </c>
      <c r="Y309" s="36">
        <f t="shared" si="101"/>
        <v>91.666666666666657</v>
      </c>
    </row>
    <row r="310" spans="1:25">
      <c r="A310" s="33" t="s">
        <v>42</v>
      </c>
      <c r="B310" s="33" t="s">
        <v>349</v>
      </c>
      <c r="C310" s="34">
        <v>9</v>
      </c>
      <c r="D310" s="34">
        <v>10</v>
      </c>
      <c r="E310" s="34">
        <v>0.6</v>
      </c>
      <c r="F310" s="34">
        <v>99</v>
      </c>
      <c r="G310" s="34">
        <v>126</v>
      </c>
      <c r="H310" s="34">
        <v>37</v>
      </c>
      <c r="I310" s="10">
        <f t="shared" si="85"/>
        <v>9</v>
      </c>
      <c r="J310" s="10">
        <f t="shared" si="86"/>
        <v>12.5</v>
      </c>
      <c r="K310" s="10">
        <f t="shared" si="87"/>
        <v>15</v>
      </c>
      <c r="L310" s="10">
        <f t="shared" si="88"/>
        <v>49.5</v>
      </c>
      <c r="M310" s="10">
        <f t="shared" si="89"/>
        <v>88</v>
      </c>
      <c r="N310" s="10">
        <f t="shared" si="90"/>
        <v>52.5</v>
      </c>
      <c r="O310" s="10">
        <f t="shared" si="91"/>
        <v>88</v>
      </c>
      <c r="P310" s="35" t="str">
        <f t="shared" si="92"/>
        <v>PM10</v>
      </c>
      <c r="Q310" s="35" t="str">
        <f t="shared" si="93"/>
        <v>二级，良</v>
      </c>
      <c r="R310" s="36">
        <f t="shared" si="94"/>
        <v>29.365079365079367</v>
      </c>
      <c r="S310" s="36">
        <f t="shared" si="95"/>
        <v>14.998972274604297</v>
      </c>
      <c r="T310" s="36">
        <f t="shared" si="96"/>
        <v>14.366107090475071</v>
      </c>
      <c r="U310" s="37" t="b">
        <f t="shared" si="97"/>
        <v>0</v>
      </c>
      <c r="V310" s="36">
        <f t="shared" si="98"/>
        <v>163.66666666666666</v>
      </c>
      <c r="W310" s="37">
        <f t="shared" si="99"/>
        <v>0</v>
      </c>
      <c r="X310" s="37" t="b">
        <f t="shared" si="100"/>
        <v>0</v>
      </c>
      <c r="Y310" s="36">
        <f t="shared" si="101"/>
        <v>90.016666666666666</v>
      </c>
    </row>
    <row r="311" spans="1:25">
      <c r="A311" s="33" t="s">
        <v>42</v>
      </c>
      <c r="B311" s="33" t="s">
        <v>350</v>
      </c>
      <c r="C311" s="34">
        <v>9</v>
      </c>
      <c r="D311" s="34">
        <v>12</v>
      </c>
      <c r="E311" s="34">
        <v>0.6</v>
      </c>
      <c r="F311" s="34">
        <v>95</v>
      </c>
      <c r="G311" s="34">
        <v>168</v>
      </c>
      <c r="H311" s="34">
        <v>36</v>
      </c>
      <c r="I311" s="10">
        <f t="shared" si="85"/>
        <v>9</v>
      </c>
      <c r="J311" s="10">
        <f t="shared" si="86"/>
        <v>15</v>
      </c>
      <c r="K311" s="10">
        <f t="shared" si="87"/>
        <v>15</v>
      </c>
      <c r="L311" s="10">
        <f t="shared" si="88"/>
        <v>47.5</v>
      </c>
      <c r="M311" s="10">
        <f t="shared" si="89"/>
        <v>109</v>
      </c>
      <c r="N311" s="10">
        <f t="shared" si="90"/>
        <v>51.25</v>
      </c>
      <c r="O311" s="10">
        <f t="shared" si="91"/>
        <v>109</v>
      </c>
      <c r="P311" s="35" t="str">
        <f t="shared" si="92"/>
        <v>PM10</v>
      </c>
      <c r="Q311" s="35" t="str">
        <f t="shared" si="93"/>
        <v>三级，轻度污染</v>
      </c>
      <c r="R311" s="36">
        <f t="shared" si="94"/>
        <v>21.428571428571427</v>
      </c>
      <c r="S311" s="36">
        <f t="shared" si="95"/>
        <v>15.268031918663942</v>
      </c>
      <c r="T311" s="36">
        <f t="shared" si="96"/>
        <v>6.1605395099074851</v>
      </c>
      <c r="U311" s="37" t="str">
        <f t="shared" si="97"/>
        <v>PM10</v>
      </c>
      <c r="V311" s="36">
        <f t="shared" si="98"/>
        <v>176.33333333333334</v>
      </c>
      <c r="W311" s="37">
        <f t="shared" si="99"/>
        <v>0</v>
      </c>
      <c r="X311" s="37" t="str">
        <f t="shared" si="100"/>
        <v>PM10</v>
      </c>
      <c r="Y311" s="36">
        <f t="shared" si="101"/>
        <v>96.983333333333334</v>
      </c>
    </row>
    <row r="312" spans="1:25">
      <c r="A312" s="33" t="s">
        <v>42</v>
      </c>
      <c r="B312" s="33" t="s">
        <v>351</v>
      </c>
      <c r="C312" s="34">
        <v>9</v>
      </c>
      <c r="D312" s="34">
        <v>9</v>
      </c>
      <c r="E312" s="34">
        <v>0.6</v>
      </c>
      <c r="F312" s="34">
        <v>99</v>
      </c>
      <c r="G312" s="34">
        <v>146</v>
      </c>
      <c r="H312" s="34">
        <v>111</v>
      </c>
      <c r="I312" s="10">
        <f t="shared" si="85"/>
        <v>9</v>
      </c>
      <c r="J312" s="10">
        <f t="shared" si="86"/>
        <v>11.25</v>
      </c>
      <c r="K312" s="10">
        <f t="shared" si="87"/>
        <v>15</v>
      </c>
      <c r="L312" s="10">
        <f t="shared" si="88"/>
        <v>49.5</v>
      </c>
      <c r="M312" s="10">
        <f t="shared" si="89"/>
        <v>98</v>
      </c>
      <c r="N312" s="10">
        <f t="shared" si="90"/>
        <v>145</v>
      </c>
      <c r="O312" s="10">
        <f t="shared" si="91"/>
        <v>145</v>
      </c>
      <c r="P312" s="35" t="str">
        <f t="shared" si="92"/>
        <v>PM2.5</v>
      </c>
      <c r="Q312" s="35" t="str">
        <f t="shared" si="93"/>
        <v>三级，轻度污染</v>
      </c>
      <c r="R312" s="36">
        <f t="shared" si="94"/>
        <v>76.027397260273972</v>
      </c>
      <c r="S312" s="36">
        <f t="shared" si="95"/>
        <v>14.703318853950876</v>
      </c>
      <c r="T312" s="36">
        <f t="shared" si="96"/>
        <v>61.324078406323096</v>
      </c>
      <c r="U312" s="37" t="b">
        <f t="shared" si="97"/>
        <v>0</v>
      </c>
      <c r="V312" s="36">
        <f t="shared" si="98"/>
        <v>206.33333333333334</v>
      </c>
      <c r="W312" s="37">
        <f t="shared" si="99"/>
        <v>0</v>
      </c>
      <c r="X312" s="37" t="b">
        <f t="shared" si="100"/>
        <v>0</v>
      </c>
      <c r="Y312" s="36">
        <f t="shared" si="101"/>
        <v>113.48333333333333</v>
      </c>
    </row>
    <row r="313" spans="1:25">
      <c r="A313" s="33" t="s">
        <v>42</v>
      </c>
      <c r="B313" s="33" t="s">
        <v>352</v>
      </c>
      <c r="C313" s="34">
        <v>9</v>
      </c>
      <c r="D313" s="34">
        <v>11</v>
      </c>
      <c r="E313" s="34">
        <v>0.6</v>
      </c>
      <c r="F313" s="34">
        <v>91</v>
      </c>
      <c r="G313" s="34">
        <v>160</v>
      </c>
      <c r="H313" s="34">
        <v>38</v>
      </c>
      <c r="I313" s="10">
        <f t="shared" si="85"/>
        <v>9</v>
      </c>
      <c r="J313" s="10">
        <f t="shared" si="86"/>
        <v>13.75</v>
      </c>
      <c r="K313" s="10">
        <f t="shared" si="87"/>
        <v>15</v>
      </c>
      <c r="L313" s="10">
        <f t="shared" si="88"/>
        <v>45.5</v>
      </c>
      <c r="M313" s="10">
        <f t="shared" si="89"/>
        <v>105</v>
      </c>
      <c r="N313" s="10">
        <f t="shared" si="90"/>
        <v>53.75</v>
      </c>
      <c r="O313" s="10">
        <f t="shared" si="91"/>
        <v>105</v>
      </c>
      <c r="P313" s="35" t="str">
        <f t="shared" si="92"/>
        <v>PM10</v>
      </c>
      <c r="Q313" s="35" t="str">
        <f t="shared" si="93"/>
        <v>三级，轻度污染</v>
      </c>
      <c r="R313" s="36">
        <f t="shared" si="94"/>
        <v>23.75</v>
      </c>
      <c r="S313" s="36">
        <f t="shared" si="95"/>
        <v>18.346627599999348</v>
      </c>
      <c r="T313" s="36">
        <f t="shared" si="96"/>
        <v>5.4033724000006522</v>
      </c>
      <c r="U313" s="37" t="str">
        <f t="shared" si="97"/>
        <v>PM10</v>
      </c>
      <c r="V313" s="36">
        <f t="shared" si="98"/>
        <v>233.33333333333334</v>
      </c>
      <c r="W313" s="37">
        <f t="shared" si="99"/>
        <v>0</v>
      </c>
      <c r="X313" s="37" t="str">
        <f t="shared" si="100"/>
        <v>PM10</v>
      </c>
      <c r="Y313" s="36">
        <f t="shared" si="101"/>
        <v>128.33333333333334</v>
      </c>
    </row>
    <row r="314" spans="1:25">
      <c r="A314" s="33" t="s">
        <v>42</v>
      </c>
      <c r="B314" s="33" t="s">
        <v>353</v>
      </c>
      <c r="C314" s="34">
        <v>9</v>
      </c>
      <c r="D314" s="34">
        <v>10</v>
      </c>
      <c r="E314" s="34">
        <v>0.6</v>
      </c>
      <c r="F314" s="34">
        <v>93</v>
      </c>
      <c r="G314" s="34">
        <v>113</v>
      </c>
      <c r="H314" s="34">
        <v>42</v>
      </c>
      <c r="I314" s="10">
        <f t="shared" si="85"/>
        <v>9</v>
      </c>
      <c r="J314" s="10">
        <f t="shared" si="86"/>
        <v>12.5</v>
      </c>
      <c r="K314" s="10">
        <f t="shared" si="87"/>
        <v>15</v>
      </c>
      <c r="L314" s="10">
        <f t="shared" si="88"/>
        <v>46.5</v>
      </c>
      <c r="M314" s="10">
        <f t="shared" si="89"/>
        <v>81.5</v>
      </c>
      <c r="N314" s="10">
        <f t="shared" si="90"/>
        <v>58.75</v>
      </c>
      <c r="O314" s="10">
        <f t="shared" si="91"/>
        <v>81.5</v>
      </c>
      <c r="P314" s="35" t="str">
        <f t="shared" si="92"/>
        <v>PM10</v>
      </c>
      <c r="Q314" s="35" t="str">
        <f t="shared" si="93"/>
        <v>二级，良</v>
      </c>
      <c r="R314" s="36">
        <f t="shared" si="94"/>
        <v>37.168141592920357</v>
      </c>
      <c r="S314" s="36">
        <f t="shared" si="95"/>
        <v>17.325794266666016</v>
      </c>
      <c r="T314" s="36">
        <f t="shared" si="96"/>
        <v>19.842347326254341</v>
      </c>
      <c r="U314" s="37" t="b">
        <f t="shared" si="97"/>
        <v>0</v>
      </c>
      <c r="V314" s="36">
        <f t="shared" si="98"/>
        <v>261.66666666666669</v>
      </c>
      <c r="W314" s="37">
        <f t="shared" si="99"/>
        <v>0</v>
      </c>
      <c r="X314" s="37" t="b">
        <f t="shared" si="100"/>
        <v>0</v>
      </c>
      <c r="Y314" s="36">
        <f t="shared" si="101"/>
        <v>143.91666666666669</v>
      </c>
    </row>
    <row r="315" spans="1:25">
      <c r="A315" s="33" t="s">
        <v>42</v>
      </c>
      <c r="B315" s="33" t="s">
        <v>354</v>
      </c>
      <c r="C315" s="34">
        <v>9</v>
      </c>
      <c r="D315" s="34">
        <v>12</v>
      </c>
      <c r="E315" s="34">
        <v>0.6</v>
      </c>
      <c r="F315" s="34">
        <v>88</v>
      </c>
      <c r="G315" s="34">
        <v>81</v>
      </c>
      <c r="H315" s="34">
        <v>36</v>
      </c>
      <c r="I315" s="10">
        <f t="shared" si="85"/>
        <v>9</v>
      </c>
      <c r="J315" s="10">
        <f t="shared" si="86"/>
        <v>15</v>
      </c>
      <c r="K315" s="10">
        <f t="shared" si="87"/>
        <v>15</v>
      </c>
      <c r="L315" s="10">
        <f t="shared" si="88"/>
        <v>44</v>
      </c>
      <c r="M315" s="10">
        <f t="shared" si="89"/>
        <v>65.5</v>
      </c>
      <c r="N315" s="10">
        <f t="shared" si="90"/>
        <v>51.25</v>
      </c>
      <c r="O315" s="10">
        <f t="shared" si="91"/>
        <v>65.5</v>
      </c>
      <c r="P315" s="35" t="str">
        <f t="shared" si="92"/>
        <v>PM10</v>
      </c>
      <c r="Q315" s="35" t="str">
        <f t="shared" si="93"/>
        <v>二级，良</v>
      </c>
      <c r="R315" s="36">
        <f t="shared" si="94"/>
        <v>44.444444444444443</v>
      </c>
      <c r="S315" s="36">
        <f t="shared" si="95"/>
        <v>17.988682470570428</v>
      </c>
      <c r="T315" s="36">
        <f t="shared" si="96"/>
        <v>26.455761973874015</v>
      </c>
      <c r="U315" s="37" t="b">
        <f t="shared" si="97"/>
        <v>0</v>
      </c>
      <c r="V315" s="36">
        <f t="shared" si="98"/>
        <v>269.66666666666669</v>
      </c>
      <c r="W315" s="37">
        <f t="shared" si="99"/>
        <v>0</v>
      </c>
      <c r="X315" s="37" t="b">
        <f t="shared" si="100"/>
        <v>0</v>
      </c>
      <c r="Y315" s="36">
        <f t="shared" si="101"/>
        <v>148.31666666666666</v>
      </c>
    </row>
    <row r="316" spans="1:25">
      <c r="A316" s="33" t="s">
        <v>42</v>
      </c>
      <c r="B316" s="33" t="s">
        <v>355</v>
      </c>
      <c r="C316" s="34">
        <v>10</v>
      </c>
      <c r="D316" s="34">
        <v>15</v>
      </c>
      <c r="E316" s="34">
        <v>0.6</v>
      </c>
      <c r="F316" s="34">
        <v>80</v>
      </c>
      <c r="G316" s="34">
        <v>90</v>
      </c>
      <c r="H316" s="34">
        <v>33</v>
      </c>
      <c r="I316" s="10">
        <f t="shared" si="85"/>
        <v>10</v>
      </c>
      <c r="J316" s="10">
        <f t="shared" si="86"/>
        <v>18.75</v>
      </c>
      <c r="K316" s="10">
        <f t="shared" si="87"/>
        <v>15</v>
      </c>
      <c r="L316" s="10">
        <f t="shared" si="88"/>
        <v>40</v>
      </c>
      <c r="M316" s="10">
        <f t="shared" si="89"/>
        <v>70</v>
      </c>
      <c r="N316" s="10">
        <f t="shared" si="90"/>
        <v>47.142857142857146</v>
      </c>
      <c r="O316" s="10">
        <f t="shared" si="91"/>
        <v>70</v>
      </c>
      <c r="P316" s="35" t="str">
        <f t="shared" si="92"/>
        <v>PM10</v>
      </c>
      <c r="Q316" s="35" t="str">
        <f t="shared" si="93"/>
        <v>二级，良</v>
      </c>
      <c r="R316" s="36">
        <f t="shared" si="94"/>
        <v>36.666666666666664</v>
      </c>
      <c r="S316" s="36">
        <f t="shared" si="95"/>
        <v>19.34863617427413</v>
      </c>
      <c r="T316" s="36">
        <f t="shared" si="96"/>
        <v>17.318030492392534</v>
      </c>
      <c r="U316" s="37" t="b">
        <f t="shared" si="97"/>
        <v>0</v>
      </c>
      <c r="V316" s="36">
        <f t="shared" si="98"/>
        <v>264.66666666666669</v>
      </c>
      <c r="W316" s="37">
        <f t="shared" si="99"/>
        <v>0</v>
      </c>
      <c r="X316" s="37" t="b">
        <f t="shared" si="100"/>
        <v>0</v>
      </c>
      <c r="Y316" s="36">
        <f t="shared" si="101"/>
        <v>145.56666666666666</v>
      </c>
    </row>
    <row r="317" spans="1:25">
      <c r="A317" s="33" t="s">
        <v>42</v>
      </c>
      <c r="B317" s="33" t="s">
        <v>356</v>
      </c>
      <c r="C317" s="34">
        <v>9</v>
      </c>
      <c r="D317" s="34">
        <v>12</v>
      </c>
      <c r="E317" s="34">
        <v>0.6</v>
      </c>
      <c r="F317" s="34">
        <v>89</v>
      </c>
      <c r="G317" s="34">
        <v>63</v>
      </c>
      <c r="H317" s="34">
        <v>29</v>
      </c>
      <c r="I317" s="10">
        <f t="shared" si="85"/>
        <v>9</v>
      </c>
      <c r="J317" s="10">
        <f t="shared" si="86"/>
        <v>15</v>
      </c>
      <c r="K317" s="10">
        <f t="shared" si="87"/>
        <v>15</v>
      </c>
      <c r="L317" s="10">
        <f t="shared" si="88"/>
        <v>44.5</v>
      </c>
      <c r="M317" s="10">
        <f t="shared" si="89"/>
        <v>56.5</v>
      </c>
      <c r="N317" s="10">
        <f t="shared" si="90"/>
        <v>41.428571428571431</v>
      </c>
      <c r="O317" s="10">
        <f t="shared" si="91"/>
        <v>56.5</v>
      </c>
      <c r="P317" s="35" t="str">
        <f t="shared" si="92"/>
        <v>PM10</v>
      </c>
      <c r="Q317" s="35" t="str">
        <f t="shared" si="93"/>
        <v>二级，良</v>
      </c>
      <c r="R317" s="36">
        <f t="shared" si="94"/>
        <v>46.031746031746032</v>
      </c>
      <c r="S317" s="36">
        <f t="shared" si="95"/>
        <v>19.957101782739738</v>
      </c>
      <c r="T317" s="36">
        <f t="shared" si="96"/>
        <v>26.074644249006294</v>
      </c>
      <c r="U317" s="37" t="b">
        <f t="shared" si="97"/>
        <v>0</v>
      </c>
      <c r="V317" s="36">
        <f t="shared" si="98"/>
        <v>252.66666666666666</v>
      </c>
      <c r="W317" s="37">
        <f t="shared" si="99"/>
        <v>0</v>
      </c>
      <c r="X317" s="37" t="b">
        <f t="shared" si="100"/>
        <v>0</v>
      </c>
      <c r="Y317" s="36">
        <f t="shared" si="101"/>
        <v>138.96666666666667</v>
      </c>
    </row>
    <row r="318" spans="1:25">
      <c r="A318" s="33" t="s">
        <v>42</v>
      </c>
      <c r="B318" s="33" t="s">
        <v>357</v>
      </c>
      <c r="C318" s="34">
        <v>9</v>
      </c>
      <c r="D318" s="34">
        <v>7</v>
      </c>
      <c r="E318" s="34">
        <v>0.6</v>
      </c>
      <c r="F318" s="34">
        <v>88</v>
      </c>
      <c r="G318" s="34">
        <v>46</v>
      </c>
      <c r="H318" s="34">
        <v>25</v>
      </c>
      <c r="I318" s="10">
        <f t="shared" si="85"/>
        <v>9</v>
      </c>
      <c r="J318" s="10">
        <f t="shared" si="86"/>
        <v>8.75</v>
      </c>
      <c r="K318" s="10">
        <f t="shared" si="87"/>
        <v>15</v>
      </c>
      <c r="L318" s="10">
        <f t="shared" si="88"/>
        <v>44</v>
      </c>
      <c r="M318" s="10">
        <f t="shared" si="89"/>
        <v>46</v>
      </c>
      <c r="N318" s="10">
        <f t="shared" si="90"/>
        <v>35.714285714285715</v>
      </c>
      <c r="O318" s="10">
        <f t="shared" si="91"/>
        <v>46</v>
      </c>
      <c r="P318" s="35" t="str">
        <f t="shared" si="92"/>
        <v/>
      </c>
      <c r="Q318" s="35" t="str">
        <f t="shared" si="93"/>
        <v>一级,优</v>
      </c>
      <c r="R318" s="36">
        <f t="shared" si="94"/>
        <v>54.347826086956516</v>
      </c>
      <c r="S318" s="36">
        <f t="shared" si="95"/>
        <v>22.007366333004288</v>
      </c>
      <c r="T318" s="36">
        <f t="shared" si="96"/>
        <v>32.340459753952231</v>
      </c>
      <c r="U318" s="37" t="b">
        <f t="shared" si="97"/>
        <v>0</v>
      </c>
      <c r="V318" s="36">
        <f t="shared" si="98"/>
        <v>217.66666666666666</v>
      </c>
      <c r="W318" s="37">
        <f t="shared" si="99"/>
        <v>0</v>
      </c>
      <c r="X318" s="37" t="b">
        <f t="shared" si="100"/>
        <v>0</v>
      </c>
      <c r="Y318" s="36">
        <f t="shared" si="101"/>
        <v>119.71666666666667</v>
      </c>
    </row>
    <row r="319" spans="1:25">
      <c r="A319" s="33" t="s">
        <v>42</v>
      </c>
      <c r="B319" s="33" t="s">
        <v>358</v>
      </c>
      <c r="C319" s="34">
        <v>8</v>
      </c>
      <c r="D319" s="34">
        <v>7</v>
      </c>
      <c r="E319" s="34">
        <v>0.6</v>
      </c>
      <c r="F319" s="34">
        <v>91</v>
      </c>
      <c r="G319" s="34">
        <v>39</v>
      </c>
      <c r="H319" s="34">
        <v>25</v>
      </c>
      <c r="I319" s="10">
        <f t="shared" si="85"/>
        <v>8</v>
      </c>
      <c r="J319" s="10">
        <f t="shared" si="86"/>
        <v>8.75</v>
      </c>
      <c r="K319" s="10">
        <f t="shared" si="87"/>
        <v>15</v>
      </c>
      <c r="L319" s="10">
        <f t="shared" si="88"/>
        <v>45.5</v>
      </c>
      <c r="M319" s="10">
        <f t="shared" si="89"/>
        <v>39</v>
      </c>
      <c r="N319" s="10">
        <f t="shared" si="90"/>
        <v>35.714285714285715</v>
      </c>
      <c r="O319" s="10">
        <f t="shared" si="91"/>
        <v>45.5</v>
      </c>
      <c r="P319" s="35" t="str">
        <f t="shared" si="92"/>
        <v/>
      </c>
      <c r="Q319" s="35" t="str">
        <f t="shared" si="93"/>
        <v>一级,优</v>
      </c>
      <c r="R319" s="36">
        <f t="shared" si="94"/>
        <v>64.102564102564102</v>
      </c>
      <c r="S319" s="36">
        <f t="shared" si="95"/>
        <v>20.200735401894502</v>
      </c>
      <c r="T319" s="36">
        <f t="shared" si="96"/>
        <v>43.901828700669597</v>
      </c>
      <c r="U319" s="37" t="b">
        <f t="shared" si="97"/>
        <v>0</v>
      </c>
      <c r="V319" s="36">
        <f t="shared" si="98"/>
        <v>184.33333333333334</v>
      </c>
      <c r="W319" s="37">
        <f t="shared" si="99"/>
        <v>0</v>
      </c>
      <c r="X319" s="37" t="b">
        <f t="shared" si="100"/>
        <v>0</v>
      </c>
      <c r="Y319" s="36">
        <f t="shared" si="101"/>
        <v>101.38333333333334</v>
      </c>
    </row>
    <row r="320" spans="1:25">
      <c r="A320" s="33" t="s">
        <v>42</v>
      </c>
      <c r="B320" s="33" t="s">
        <v>359</v>
      </c>
      <c r="C320" s="34">
        <v>8</v>
      </c>
      <c r="D320" s="34">
        <v>6</v>
      </c>
      <c r="E320" s="34">
        <v>0.6</v>
      </c>
      <c r="F320" s="34">
        <v>87</v>
      </c>
      <c r="G320" s="34">
        <v>38</v>
      </c>
      <c r="H320" s="34">
        <v>26</v>
      </c>
      <c r="I320" s="10">
        <f t="shared" si="85"/>
        <v>8</v>
      </c>
      <c r="J320" s="10">
        <f t="shared" si="86"/>
        <v>7.5</v>
      </c>
      <c r="K320" s="10">
        <f t="shared" si="87"/>
        <v>15</v>
      </c>
      <c r="L320" s="10">
        <f t="shared" si="88"/>
        <v>43.5</v>
      </c>
      <c r="M320" s="10">
        <f t="shared" si="89"/>
        <v>38</v>
      </c>
      <c r="N320" s="10">
        <f t="shared" si="90"/>
        <v>37.142857142857146</v>
      </c>
      <c r="O320" s="10">
        <f t="shared" si="91"/>
        <v>43.5</v>
      </c>
      <c r="P320" s="35" t="str">
        <f t="shared" si="92"/>
        <v/>
      </c>
      <c r="Q320" s="35" t="str">
        <f t="shared" si="93"/>
        <v>一级,优</v>
      </c>
      <c r="R320" s="36">
        <f t="shared" si="94"/>
        <v>68.421052631578945</v>
      </c>
      <c r="S320" s="36">
        <f t="shared" si="95"/>
        <v>23.563449077108174</v>
      </c>
      <c r="T320" s="36">
        <f t="shared" si="96"/>
        <v>44.857603554470771</v>
      </c>
      <c r="U320" s="37" t="b">
        <f t="shared" si="97"/>
        <v>0</v>
      </c>
      <c r="V320" s="36">
        <f t="shared" si="98"/>
        <v>144</v>
      </c>
      <c r="W320" s="37">
        <f t="shared" si="99"/>
        <v>0</v>
      </c>
      <c r="X320" s="37" t="b">
        <f t="shared" si="100"/>
        <v>0</v>
      </c>
      <c r="Y320" s="36">
        <f t="shared" si="101"/>
        <v>79.2</v>
      </c>
    </row>
    <row r="321" spans="1:25">
      <c r="A321" s="33" t="s">
        <v>42</v>
      </c>
      <c r="B321" s="33" t="s">
        <v>360</v>
      </c>
      <c r="C321" s="34">
        <v>9</v>
      </c>
      <c r="D321" s="34">
        <v>7</v>
      </c>
      <c r="E321" s="34">
        <v>0.6</v>
      </c>
      <c r="F321" s="34">
        <v>83</v>
      </c>
      <c r="G321" s="34">
        <v>41</v>
      </c>
      <c r="H321" s="34">
        <v>26</v>
      </c>
      <c r="I321" s="10">
        <f t="shared" si="85"/>
        <v>9</v>
      </c>
      <c r="J321" s="10">
        <f t="shared" si="86"/>
        <v>8.75</v>
      </c>
      <c r="K321" s="10">
        <f t="shared" si="87"/>
        <v>15</v>
      </c>
      <c r="L321" s="10">
        <f t="shared" si="88"/>
        <v>41.5</v>
      </c>
      <c r="M321" s="10">
        <f t="shared" si="89"/>
        <v>41</v>
      </c>
      <c r="N321" s="10">
        <f t="shared" si="90"/>
        <v>37.142857142857146</v>
      </c>
      <c r="O321" s="10">
        <f t="shared" si="91"/>
        <v>41.5</v>
      </c>
      <c r="P321" s="35" t="str">
        <f t="shared" si="92"/>
        <v/>
      </c>
      <c r="Q321" s="35" t="str">
        <f t="shared" si="93"/>
        <v>一级,优</v>
      </c>
      <c r="R321" s="36">
        <f t="shared" si="94"/>
        <v>63.414634146341463</v>
      </c>
      <c r="S321" s="36">
        <f t="shared" si="95"/>
        <v>26.167858330329725</v>
      </c>
      <c r="T321" s="36">
        <f t="shared" si="96"/>
        <v>37.246775816011734</v>
      </c>
      <c r="U321" s="37" t="b">
        <f t="shared" si="97"/>
        <v>0</v>
      </c>
      <c r="V321" s="36">
        <f t="shared" si="98"/>
        <v>119</v>
      </c>
      <c r="W321" s="37">
        <f t="shared" si="99"/>
        <v>0</v>
      </c>
      <c r="X321" s="37" t="b">
        <f t="shared" si="100"/>
        <v>0</v>
      </c>
      <c r="Y321" s="36">
        <f t="shared" si="101"/>
        <v>65.45</v>
      </c>
    </row>
    <row r="322" spans="1:25">
      <c r="A322" s="33" t="s">
        <v>42</v>
      </c>
      <c r="B322" s="33" t="s">
        <v>361</v>
      </c>
      <c r="C322" s="34">
        <v>9</v>
      </c>
      <c r="D322" s="34">
        <v>6</v>
      </c>
      <c r="E322" s="34">
        <v>0.6</v>
      </c>
      <c r="F322" s="34">
        <v>84</v>
      </c>
      <c r="G322" s="34">
        <v>41</v>
      </c>
      <c r="H322" s="34">
        <v>26</v>
      </c>
      <c r="I322" s="10">
        <f t="shared" si="85"/>
        <v>9</v>
      </c>
      <c r="J322" s="10">
        <f t="shared" si="86"/>
        <v>7.5</v>
      </c>
      <c r="K322" s="10">
        <f t="shared" si="87"/>
        <v>15</v>
      </c>
      <c r="L322" s="10">
        <f t="shared" si="88"/>
        <v>42</v>
      </c>
      <c r="M322" s="10">
        <f t="shared" si="89"/>
        <v>41</v>
      </c>
      <c r="N322" s="10">
        <f t="shared" si="90"/>
        <v>37.142857142857146</v>
      </c>
      <c r="O322" s="10">
        <f t="shared" si="91"/>
        <v>42</v>
      </c>
      <c r="P322" s="35" t="str">
        <f t="shared" si="92"/>
        <v/>
      </c>
      <c r="Q322" s="35" t="str">
        <f t="shared" si="93"/>
        <v>一级,优</v>
      </c>
      <c r="R322" s="36">
        <f t="shared" si="94"/>
        <v>63.414634146341463</v>
      </c>
      <c r="S322" s="36">
        <f t="shared" si="95"/>
        <v>27.748707472154479</v>
      </c>
      <c r="T322" s="36">
        <f t="shared" si="96"/>
        <v>35.665926674186984</v>
      </c>
      <c r="U322" s="37" t="b">
        <f t="shared" si="97"/>
        <v>0</v>
      </c>
      <c r="V322" s="36">
        <f t="shared" si="98"/>
        <v>105.66666666666667</v>
      </c>
      <c r="W322" s="37">
        <f t="shared" si="99"/>
        <v>0</v>
      </c>
      <c r="X322" s="37" t="b">
        <f t="shared" si="100"/>
        <v>0</v>
      </c>
      <c r="Y322" s="36">
        <f t="shared" si="101"/>
        <v>58.116666666666667</v>
      </c>
    </row>
    <row r="323" spans="1:25">
      <c r="A323" s="33" t="s">
        <v>42</v>
      </c>
      <c r="B323" s="33" t="s">
        <v>362</v>
      </c>
      <c r="C323" s="34">
        <v>9</v>
      </c>
      <c r="D323" s="34">
        <v>10</v>
      </c>
      <c r="E323" s="34">
        <v>0.6</v>
      </c>
      <c r="F323" s="34">
        <v>72</v>
      </c>
      <c r="G323" s="34">
        <v>44</v>
      </c>
      <c r="H323" s="34">
        <v>26</v>
      </c>
      <c r="I323" s="10">
        <f t="shared" si="85"/>
        <v>9</v>
      </c>
      <c r="J323" s="10">
        <f t="shared" si="86"/>
        <v>12.5</v>
      </c>
      <c r="K323" s="10">
        <f t="shared" si="87"/>
        <v>15</v>
      </c>
      <c r="L323" s="10">
        <f t="shared" si="88"/>
        <v>36</v>
      </c>
      <c r="M323" s="10">
        <f t="shared" si="89"/>
        <v>44</v>
      </c>
      <c r="N323" s="10">
        <f t="shared" si="90"/>
        <v>37.142857142857146</v>
      </c>
      <c r="O323" s="10">
        <f t="shared" si="91"/>
        <v>44</v>
      </c>
      <c r="P323" s="35" t="str">
        <f t="shared" si="92"/>
        <v/>
      </c>
      <c r="Q323" s="35" t="str">
        <f t="shared" si="93"/>
        <v>一级,优</v>
      </c>
      <c r="R323" s="36">
        <f t="shared" si="94"/>
        <v>59.090909090909093</v>
      </c>
      <c r="S323" s="36">
        <f t="shared" si="95"/>
        <v>29.977704762127384</v>
      </c>
      <c r="T323" s="36">
        <f t="shared" si="96"/>
        <v>29.113204328781709</v>
      </c>
      <c r="U323" s="37" t="b">
        <f t="shared" si="97"/>
        <v>0</v>
      </c>
      <c r="V323" s="36">
        <f t="shared" si="98"/>
        <v>89.333333333333329</v>
      </c>
      <c r="W323" s="37">
        <f t="shared" si="99"/>
        <v>0</v>
      </c>
      <c r="X323" s="37" t="b">
        <f t="shared" si="100"/>
        <v>0</v>
      </c>
      <c r="Y323" s="36">
        <f t="shared" si="101"/>
        <v>49.133333333333333</v>
      </c>
    </row>
    <row r="324" spans="1:25">
      <c r="A324" s="33" t="s">
        <v>42</v>
      </c>
      <c r="B324" s="33" t="s">
        <v>363</v>
      </c>
      <c r="C324" s="34">
        <v>8</v>
      </c>
      <c r="D324" s="34">
        <v>14</v>
      </c>
      <c r="E324" s="34">
        <v>0.6</v>
      </c>
      <c r="F324" s="34">
        <v>67</v>
      </c>
      <c r="G324" s="34">
        <v>51</v>
      </c>
      <c r="H324" s="34">
        <v>24</v>
      </c>
      <c r="I324" s="10">
        <f t="shared" si="85"/>
        <v>8</v>
      </c>
      <c r="J324" s="10">
        <f t="shared" si="86"/>
        <v>17.5</v>
      </c>
      <c r="K324" s="10">
        <f t="shared" si="87"/>
        <v>15</v>
      </c>
      <c r="L324" s="10">
        <f t="shared" si="88"/>
        <v>33.5</v>
      </c>
      <c r="M324" s="10">
        <f t="shared" si="89"/>
        <v>50.5</v>
      </c>
      <c r="N324" s="10">
        <f t="shared" si="90"/>
        <v>34.285714285714285</v>
      </c>
      <c r="O324" s="10">
        <f t="shared" si="91"/>
        <v>50.5</v>
      </c>
      <c r="P324" s="35" t="str">
        <f t="shared" si="92"/>
        <v>PM10</v>
      </c>
      <c r="Q324" s="35" t="str">
        <f t="shared" si="93"/>
        <v>二级，良</v>
      </c>
      <c r="R324" s="36">
        <f t="shared" si="94"/>
        <v>47.058823529411761</v>
      </c>
      <c r="S324" s="36">
        <f t="shared" si="95"/>
        <v>31.06596835039096</v>
      </c>
      <c r="T324" s="36">
        <f t="shared" si="96"/>
        <v>15.9928551790208</v>
      </c>
      <c r="U324" s="37" t="b">
        <f t="shared" si="97"/>
        <v>0</v>
      </c>
      <c r="V324" s="36">
        <f t="shared" si="98"/>
        <v>83</v>
      </c>
      <c r="W324" s="37">
        <f t="shared" si="99"/>
        <v>0</v>
      </c>
      <c r="X324" s="37" t="b">
        <f t="shared" si="100"/>
        <v>0</v>
      </c>
      <c r="Y324" s="36">
        <f t="shared" si="101"/>
        <v>45.65</v>
      </c>
    </row>
    <row r="325" spans="1:25">
      <c r="A325" s="33" t="s">
        <v>42</v>
      </c>
      <c r="B325" s="33" t="s">
        <v>364</v>
      </c>
      <c r="C325" s="34">
        <v>9</v>
      </c>
      <c r="D325" s="34">
        <v>16</v>
      </c>
      <c r="E325" s="34">
        <v>0.6</v>
      </c>
      <c r="F325" s="34">
        <v>66</v>
      </c>
      <c r="G325" s="34">
        <v>36</v>
      </c>
      <c r="H325" s="34">
        <v>20</v>
      </c>
      <c r="I325" s="10">
        <f t="shared" si="85"/>
        <v>9</v>
      </c>
      <c r="J325" s="10">
        <f t="shared" si="86"/>
        <v>20</v>
      </c>
      <c r="K325" s="10">
        <f t="shared" si="87"/>
        <v>15</v>
      </c>
      <c r="L325" s="10">
        <f t="shared" si="88"/>
        <v>33</v>
      </c>
      <c r="M325" s="10">
        <f t="shared" si="89"/>
        <v>36</v>
      </c>
      <c r="N325" s="10">
        <f t="shared" si="90"/>
        <v>28.571428571428573</v>
      </c>
      <c r="O325" s="10">
        <f t="shared" si="91"/>
        <v>36</v>
      </c>
      <c r="P325" s="35" t="str">
        <f t="shared" si="92"/>
        <v/>
      </c>
      <c r="Q325" s="35" t="str">
        <f t="shared" si="93"/>
        <v>一级,优</v>
      </c>
      <c r="R325" s="36">
        <f t="shared" si="94"/>
        <v>55.555555555555557</v>
      </c>
      <c r="S325" s="36">
        <f t="shared" si="95"/>
        <v>30.458551470595566</v>
      </c>
      <c r="T325" s="36">
        <f t="shared" si="96"/>
        <v>25.097004084959991</v>
      </c>
      <c r="U325" s="37" t="b">
        <f t="shared" si="97"/>
        <v>0</v>
      </c>
      <c r="V325" s="36">
        <f t="shared" si="98"/>
        <v>84.666666666666671</v>
      </c>
      <c r="W325" s="37">
        <f t="shared" si="99"/>
        <v>0</v>
      </c>
      <c r="X325" s="37" t="b">
        <f t="shared" si="100"/>
        <v>0</v>
      </c>
      <c r="Y325" s="36">
        <f t="shared" si="101"/>
        <v>46.56666666666667</v>
      </c>
    </row>
    <row r="326" spans="1:25">
      <c r="A326" s="33" t="s">
        <v>42</v>
      </c>
      <c r="B326" s="33" t="s">
        <v>365</v>
      </c>
      <c r="C326" s="34">
        <v>11</v>
      </c>
      <c r="D326" s="34">
        <v>12</v>
      </c>
      <c r="E326" s="34">
        <v>0.7</v>
      </c>
      <c r="F326" s="34">
        <v>75</v>
      </c>
      <c r="G326" s="34">
        <v>30</v>
      </c>
      <c r="H326" s="34">
        <v>34</v>
      </c>
      <c r="I326" s="10">
        <f t="shared" si="85"/>
        <v>11</v>
      </c>
      <c r="J326" s="10">
        <f t="shared" si="86"/>
        <v>15</v>
      </c>
      <c r="K326" s="10">
        <f t="shared" si="87"/>
        <v>17.5</v>
      </c>
      <c r="L326" s="10">
        <f t="shared" si="88"/>
        <v>37.5</v>
      </c>
      <c r="M326" s="10">
        <f t="shared" si="89"/>
        <v>30</v>
      </c>
      <c r="N326" s="10">
        <f t="shared" si="90"/>
        <v>48.571428571428569</v>
      </c>
      <c r="O326" s="10">
        <f t="shared" si="91"/>
        <v>48.571428571428569</v>
      </c>
      <c r="P326" s="35" t="str">
        <f t="shared" si="92"/>
        <v/>
      </c>
      <c r="Q326" s="35" t="str">
        <f t="shared" si="93"/>
        <v>一级,优</v>
      </c>
      <c r="R326" s="36">
        <f t="shared" si="94"/>
        <v>113.33333333333333</v>
      </c>
      <c r="S326" s="36">
        <f t="shared" si="95"/>
        <v>29.746300758344855</v>
      </c>
      <c r="T326" s="36">
        <f t="shared" si="96"/>
        <v>83.58703257498847</v>
      </c>
      <c r="U326" s="37" t="b">
        <f t="shared" si="97"/>
        <v>0</v>
      </c>
      <c r="V326" s="36">
        <f t="shared" si="98"/>
        <v>83.666666666666671</v>
      </c>
      <c r="W326" s="37">
        <f t="shared" si="99"/>
        <v>0</v>
      </c>
      <c r="X326" s="37" t="b">
        <f t="shared" si="100"/>
        <v>0</v>
      </c>
      <c r="Y326" s="36">
        <f t="shared" si="101"/>
        <v>46.016666666666666</v>
      </c>
    </row>
    <row r="327" spans="1:25">
      <c r="A327" s="33" t="s">
        <v>42</v>
      </c>
      <c r="B327" s="33" t="s">
        <v>366</v>
      </c>
      <c r="C327" s="34">
        <v>9</v>
      </c>
      <c r="D327" s="34">
        <v>10</v>
      </c>
      <c r="E327" s="34">
        <v>0.6</v>
      </c>
      <c r="F327" s="34">
        <v>83</v>
      </c>
      <c r="G327" s="34">
        <v>41</v>
      </c>
      <c r="H327" s="34">
        <v>42</v>
      </c>
      <c r="I327" s="10">
        <f t="shared" si="85"/>
        <v>9</v>
      </c>
      <c r="J327" s="10">
        <f t="shared" si="86"/>
        <v>12.5</v>
      </c>
      <c r="K327" s="10">
        <f t="shared" si="87"/>
        <v>15</v>
      </c>
      <c r="L327" s="10">
        <f t="shared" si="88"/>
        <v>41.5</v>
      </c>
      <c r="M327" s="10">
        <f t="shared" si="89"/>
        <v>41</v>
      </c>
      <c r="N327" s="10">
        <f t="shared" si="90"/>
        <v>58.75</v>
      </c>
      <c r="O327" s="10">
        <f t="shared" si="91"/>
        <v>58.75</v>
      </c>
      <c r="P327" s="35" t="str">
        <f t="shared" si="92"/>
        <v>PM2.5</v>
      </c>
      <c r="Q327" s="35" t="str">
        <f t="shared" si="93"/>
        <v>二级，良</v>
      </c>
      <c r="R327" s="36">
        <f t="shared" si="94"/>
        <v>102.4390243902439</v>
      </c>
      <c r="S327" s="36">
        <f t="shared" si="95"/>
        <v>33.488990816824391</v>
      </c>
      <c r="T327" s="36">
        <f t="shared" si="96"/>
        <v>68.950033573419518</v>
      </c>
      <c r="U327" s="37" t="b">
        <f t="shared" si="97"/>
        <v>0</v>
      </c>
      <c r="V327" s="36">
        <f t="shared" si="98"/>
        <v>81</v>
      </c>
      <c r="W327" s="37">
        <f t="shared" si="99"/>
        <v>0</v>
      </c>
      <c r="X327" s="37" t="b">
        <f t="shared" si="100"/>
        <v>0</v>
      </c>
      <c r="Y327" s="36">
        <f t="shared" si="101"/>
        <v>44.55</v>
      </c>
    </row>
    <row r="328" spans="1:25">
      <c r="A328" s="33" t="s">
        <v>42</v>
      </c>
      <c r="B328" s="33" t="s">
        <v>367</v>
      </c>
      <c r="C328" s="34">
        <v>9</v>
      </c>
      <c r="D328" s="34">
        <v>8</v>
      </c>
      <c r="E328" s="34">
        <v>0.6</v>
      </c>
      <c r="F328" s="34">
        <v>90</v>
      </c>
      <c r="G328" s="34">
        <v>52</v>
      </c>
      <c r="H328" s="34">
        <v>54</v>
      </c>
      <c r="I328" s="10">
        <f t="shared" si="85"/>
        <v>9</v>
      </c>
      <c r="J328" s="10">
        <f t="shared" si="86"/>
        <v>10</v>
      </c>
      <c r="K328" s="10">
        <f t="shared" si="87"/>
        <v>15</v>
      </c>
      <c r="L328" s="10">
        <f t="shared" si="88"/>
        <v>45</v>
      </c>
      <c r="M328" s="10">
        <f t="shared" si="89"/>
        <v>51</v>
      </c>
      <c r="N328" s="10">
        <f t="shared" si="90"/>
        <v>73.75</v>
      </c>
      <c r="O328" s="10">
        <f t="shared" si="91"/>
        <v>73.75</v>
      </c>
      <c r="P328" s="35" t="str">
        <f t="shared" si="92"/>
        <v>PM2.5</v>
      </c>
      <c r="Q328" s="35" t="str">
        <f t="shared" si="93"/>
        <v>二级，良</v>
      </c>
      <c r="R328" s="36">
        <f t="shared" si="94"/>
        <v>103.84615384615385</v>
      </c>
      <c r="S328" s="36">
        <f t="shared" si="95"/>
        <v>36.741023337149592</v>
      </c>
      <c r="T328" s="36">
        <f t="shared" si="96"/>
        <v>67.105130509004255</v>
      </c>
      <c r="U328" s="37" t="b">
        <f t="shared" si="97"/>
        <v>0</v>
      </c>
      <c r="V328" s="36">
        <f t="shared" si="98"/>
        <v>81</v>
      </c>
      <c r="W328" s="37">
        <f t="shared" si="99"/>
        <v>0</v>
      </c>
      <c r="X328" s="37" t="b">
        <f t="shared" si="100"/>
        <v>0</v>
      </c>
      <c r="Y328" s="36">
        <f t="shared" si="101"/>
        <v>44.55</v>
      </c>
    </row>
    <row r="329" spans="1:25">
      <c r="A329" s="33" t="s">
        <v>42</v>
      </c>
      <c r="B329" s="33" t="s">
        <v>368</v>
      </c>
      <c r="C329" s="34">
        <v>9</v>
      </c>
      <c r="D329" s="34">
        <v>7</v>
      </c>
      <c r="E329" s="34">
        <v>0.6</v>
      </c>
      <c r="F329" s="34">
        <v>97</v>
      </c>
      <c r="G329" s="34">
        <v>53</v>
      </c>
      <c r="H329" s="34">
        <v>70</v>
      </c>
      <c r="I329" s="10">
        <f t="shared" si="85"/>
        <v>9</v>
      </c>
      <c r="J329" s="10">
        <f t="shared" si="86"/>
        <v>8.75</v>
      </c>
      <c r="K329" s="10">
        <f t="shared" si="87"/>
        <v>15</v>
      </c>
      <c r="L329" s="10">
        <f t="shared" si="88"/>
        <v>48.5</v>
      </c>
      <c r="M329" s="10">
        <f t="shared" si="89"/>
        <v>51.5</v>
      </c>
      <c r="N329" s="10">
        <f t="shared" si="90"/>
        <v>93.75</v>
      </c>
      <c r="O329" s="10">
        <f t="shared" si="91"/>
        <v>93.75</v>
      </c>
      <c r="P329" s="35" t="str">
        <f t="shared" si="92"/>
        <v>PM2.5</v>
      </c>
      <c r="Q329" s="35" t="str">
        <f t="shared" si="93"/>
        <v>二级，良</v>
      </c>
      <c r="R329" s="36">
        <f t="shared" si="94"/>
        <v>132.0754716981132</v>
      </c>
      <c r="S329" s="36">
        <f t="shared" si="95"/>
        <v>40.110316645467293</v>
      </c>
      <c r="T329" s="36">
        <f t="shared" si="96"/>
        <v>91.965155052645912</v>
      </c>
      <c r="U329" s="37" t="b">
        <f t="shared" si="97"/>
        <v>0</v>
      </c>
      <c r="V329" s="36">
        <f t="shared" si="98"/>
        <v>84.666666666666671</v>
      </c>
      <c r="W329" s="37">
        <f t="shared" si="99"/>
        <v>0</v>
      </c>
      <c r="X329" s="37" t="b">
        <f t="shared" si="100"/>
        <v>0</v>
      </c>
      <c r="Y329" s="36">
        <f t="shared" si="101"/>
        <v>46.56666666666667</v>
      </c>
    </row>
    <row r="330" spans="1:25">
      <c r="A330" s="33" t="s">
        <v>42</v>
      </c>
      <c r="B330" s="33" t="s">
        <v>369</v>
      </c>
      <c r="C330" s="34">
        <v>8</v>
      </c>
      <c r="D330" s="34">
        <v>7</v>
      </c>
      <c r="E330" s="34">
        <v>0.6</v>
      </c>
      <c r="F330" s="34">
        <v>98</v>
      </c>
      <c r="G330" s="34">
        <v>48</v>
      </c>
      <c r="H330" s="34">
        <v>73</v>
      </c>
      <c r="I330" s="10">
        <f t="shared" si="85"/>
        <v>8</v>
      </c>
      <c r="J330" s="10">
        <f t="shared" si="86"/>
        <v>8.75</v>
      </c>
      <c r="K330" s="10">
        <f t="shared" si="87"/>
        <v>15</v>
      </c>
      <c r="L330" s="10">
        <f t="shared" si="88"/>
        <v>49</v>
      </c>
      <c r="M330" s="10">
        <f t="shared" si="89"/>
        <v>48</v>
      </c>
      <c r="N330" s="10">
        <f t="shared" si="90"/>
        <v>97.5</v>
      </c>
      <c r="O330" s="10">
        <f t="shared" si="91"/>
        <v>97.5</v>
      </c>
      <c r="P330" s="35" t="str">
        <f t="shared" si="92"/>
        <v>PM2.5</v>
      </c>
      <c r="Q330" s="35" t="str">
        <f t="shared" si="93"/>
        <v>二级，良</v>
      </c>
      <c r="R330" s="36">
        <f t="shared" si="94"/>
        <v>152.08333333333331</v>
      </c>
      <c r="S330" s="36">
        <f t="shared" si="95"/>
        <v>46.192363529400971</v>
      </c>
      <c r="T330" s="36">
        <f t="shared" si="96"/>
        <v>105.89096980393234</v>
      </c>
      <c r="U330" s="37" t="b">
        <f t="shared" si="97"/>
        <v>0</v>
      </c>
      <c r="V330" s="36">
        <f t="shared" si="98"/>
        <v>87.666666666666671</v>
      </c>
      <c r="W330" s="37">
        <f t="shared" si="99"/>
        <v>0</v>
      </c>
      <c r="X330" s="37" t="b">
        <f t="shared" si="100"/>
        <v>0</v>
      </c>
      <c r="Y330" s="36">
        <f t="shared" si="101"/>
        <v>48.216666666666669</v>
      </c>
    </row>
    <row r="331" spans="1:25">
      <c r="A331" s="33" t="s">
        <v>42</v>
      </c>
      <c r="B331" s="33" t="s">
        <v>370</v>
      </c>
      <c r="C331" s="34">
        <v>9</v>
      </c>
      <c r="D331" s="34">
        <v>8</v>
      </c>
      <c r="E331" s="34">
        <v>0.6</v>
      </c>
      <c r="F331" s="34">
        <v>98</v>
      </c>
      <c r="G331" s="34">
        <v>49</v>
      </c>
      <c r="H331" s="34">
        <v>80</v>
      </c>
      <c r="I331" s="10">
        <f t="shared" si="85"/>
        <v>9</v>
      </c>
      <c r="J331" s="10">
        <f t="shared" si="86"/>
        <v>10</v>
      </c>
      <c r="K331" s="10">
        <f t="shared" si="87"/>
        <v>15</v>
      </c>
      <c r="L331" s="10">
        <f t="shared" si="88"/>
        <v>49</v>
      </c>
      <c r="M331" s="10">
        <f t="shared" si="89"/>
        <v>49</v>
      </c>
      <c r="N331" s="10">
        <f t="shared" si="90"/>
        <v>106.25</v>
      </c>
      <c r="O331" s="10">
        <f t="shared" si="91"/>
        <v>106.25</v>
      </c>
      <c r="P331" s="35" t="str">
        <f t="shared" si="92"/>
        <v>PM2.5</v>
      </c>
      <c r="Q331" s="35" t="str">
        <f t="shared" si="93"/>
        <v>三级，轻度污染</v>
      </c>
      <c r="R331" s="36">
        <f t="shared" si="94"/>
        <v>163.26530612244898</v>
      </c>
      <c r="S331" s="36">
        <f t="shared" si="95"/>
        <v>54.944406013061098</v>
      </c>
      <c r="T331" s="36">
        <f t="shared" si="96"/>
        <v>108.32090010938788</v>
      </c>
      <c r="U331" s="37" t="b">
        <f t="shared" si="97"/>
        <v>0</v>
      </c>
      <c r="V331" s="36">
        <f t="shared" si="98"/>
        <v>86.666666666666671</v>
      </c>
      <c r="W331" s="37">
        <f t="shared" si="99"/>
        <v>0</v>
      </c>
      <c r="X331" s="37" t="b">
        <f t="shared" si="100"/>
        <v>0</v>
      </c>
      <c r="Y331" s="36">
        <f t="shared" si="101"/>
        <v>47.666666666666671</v>
      </c>
    </row>
    <row r="332" spans="1:25">
      <c r="A332" s="33" t="s">
        <v>42</v>
      </c>
      <c r="B332" s="33" t="s">
        <v>371</v>
      </c>
      <c r="C332" s="34">
        <v>8</v>
      </c>
      <c r="D332" s="34">
        <v>8</v>
      </c>
      <c r="E332" s="34">
        <v>0.6</v>
      </c>
      <c r="F332" s="34">
        <v>93</v>
      </c>
      <c r="G332" s="34">
        <v>36</v>
      </c>
      <c r="H332" s="34">
        <v>57</v>
      </c>
      <c r="I332" s="10">
        <f t="shared" si="85"/>
        <v>8</v>
      </c>
      <c r="J332" s="10">
        <f t="shared" si="86"/>
        <v>10</v>
      </c>
      <c r="K332" s="10">
        <f t="shared" si="87"/>
        <v>15</v>
      </c>
      <c r="L332" s="10">
        <f t="shared" si="88"/>
        <v>46.5</v>
      </c>
      <c r="M332" s="10">
        <f t="shared" si="89"/>
        <v>36</v>
      </c>
      <c r="N332" s="10">
        <f t="shared" si="90"/>
        <v>77.5</v>
      </c>
      <c r="O332" s="10">
        <f t="shared" si="91"/>
        <v>77.5</v>
      </c>
      <c r="P332" s="35" t="str">
        <f t="shared" si="92"/>
        <v>PM2.5</v>
      </c>
      <c r="Q332" s="35" t="str">
        <f t="shared" si="93"/>
        <v>二级，良</v>
      </c>
      <c r="R332" s="36">
        <f t="shared" si="94"/>
        <v>158.33333333333331</v>
      </c>
      <c r="S332" s="36">
        <f t="shared" si="95"/>
        <v>63.920218560302203</v>
      </c>
      <c r="T332" s="36">
        <f t="shared" si="96"/>
        <v>94.413114773031111</v>
      </c>
      <c r="U332" s="37" t="b">
        <f t="shared" si="97"/>
        <v>0</v>
      </c>
      <c r="V332" s="36">
        <f t="shared" si="98"/>
        <v>91</v>
      </c>
      <c r="W332" s="37">
        <f t="shared" si="99"/>
        <v>0</v>
      </c>
      <c r="X332" s="37" t="b">
        <f t="shared" si="100"/>
        <v>0</v>
      </c>
      <c r="Y332" s="36">
        <f t="shared" si="101"/>
        <v>50.05</v>
      </c>
    </row>
    <row r="333" spans="1:25">
      <c r="A333" s="33" t="s">
        <v>42</v>
      </c>
      <c r="B333" s="33" t="s">
        <v>372</v>
      </c>
      <c r="C333" s="34">
        <v>8</v>
      </c>
      <c r="D333" s="34">
        <v>8</v>
      </c>
      <c r="E333" s="34">
        <v>0.6</v>
      </c>
      <c r="F333" s="34">
        <v>90</v>
      </c>
      <c r="G333" s="34">
        <v>34</v>
      </c>
      <c r="H333" s="34">
        <v>49</v>
      </c>
      <c r="I333" s="10">
        <f t="shared" si="85"/>
        <v>8</v>
      </c>
      <c r="J333" s="10">
        <f t="shared" si="86"/>
        <v>10</v>
      </c>
      <c r="K333" s="10">
        <f t="shared" si="87"/>
        <v>15</v>
      </c>
      <c r="L333" s="10">
        <f t="shared" si="88"/>
        <v>45</v>
      </c>
      <c r="M333" s="10">
        <f t="shared" si="89"/>
        <v>34</v>
      </c>
      <c r="N333" s="10">
        <f t="shared" si="90"/>
        <v>67.5</v>
      </c>
      <c r="O333" s="10">
        <f t="shared" si="91"/>
        <v>67.5</v>
      </c>
      <c r="P333" s="35" t="str">
        <f t="shared" si="92"/>
        <v>PM2.5</v>
      </c>
      <c r="Q333" s="35" t="str">
        <f t="shared" si="93"/>
        <v>二级，良</v>
      </c>
      <c r="R333" s="36">
        <f t="shared" si="94"/>
        <v>144.11764705882354</v>
      </c>
      <c r="S333" s="36">
        <f t="shared" si="95"/>
        <v>67.670218560302217</v>
      </c>
      <c r="T333" s="36">
        <f t="shared" si="96"/>
        <v>76.447428498521319</v>
      </c>
      <c r="U333" s="37" t="b">
        <f t="shared" si="97"/>
        <v>0</v>
      </c>
      <c r="V333" s="36">
        <f t="shared" si="98"/>
        <v>93</v>
      </c>
      <c r="W333" s="37">
        <f t="shared" si="99"/>
        <v>0</v>
      </c>
      <c r="X333" s="37" t="b">
        <f t="shared" si="100"/>
        <v>0</v>
      </c>
      <c r="Y333" s="36">
        <f t="shared" si="101"/>
        <v>51.15</v>
      </c>
    </row>
    <row r="334" spans="1:25">
      <c r="A334" s="33" t="s">
        <v>42</v>
      </c>
      <c r="B334" s="33" t="s">
        <v>373</v>
      </c>
      <c r="C334" s="34">
        <v>8</v>
      </c>
      <c r="D334" s="34">
        <v>9</v>
      </c>
      <c r="E334" s="34">
        <v>0.7</v>
      </c>
      <c r="F334" s="34">
        <v>88</v>
      </c>
      <c r="G334" s="34">
        <v>32</v>
      </c>
      <c r="H334" s="34">
        <v>41</v>
      </c>
      <c r="I334" s="10">
        <f t="shared" si="85"/>
        <v>8</v>
      </c>
      <c r="J334" s="10">
        <f t="shared" si="86"/>
        <v>11.25</v>
      </c>
      <c r="K334" s="10">
        <f t="shared" si="87"/>
        <v>17.5</v>
      </c>
      <c r="L334" s="10">
        <f t="shared" si="88"/>
        <v>44</v>
      </c>
      <c r="M334" s="10">
        <f t="shared" si="89"/>
        <v>32</v>
      </c>
      <c r="N334" s="10">
        <f t="shared" si="90"/>
        <v>57.5</v>
      </c>
      <c r="O334" s="10">
        <f t="shared" si="91"/>
        <v>57.5</v>
      </c>
      <c r="P334" s="35" t="str">
        <f t="shared" si="92"/>
        <v>PM2.5</v>
      </c>
      <c r="Q334" s="35" t="str">
        <f t="shared" si="93"/>
        <v>二级，良</v>
      </c>
      <c r="R334" s="36">
        <f t="shared" si="94"/>
        <v>128.125</v>
      </c>
      <c r="S334" s="36">
        <f t="shared" si="95"/>
        <v>71.143437116017182</v>
      </c>
      <c r="T334" s="36">
        <f t="shared" si="96"/>
        <v>56.981562883982818</v>
      </c>
      <c r="U334" s="37" t="b">
        <f t="shared" si="97"/>
        <v>0</v>
      </c>
      <c r="V334" s="36">
        <f t="shared" si="98"/>
        <v>90.666666666666671</v>
      </c>
      <c r="W334" s="37">
        <f t="shared" si="99"/>
        <v>0</v>
      </c>
      <c r="X334" s="37" t="b">
        <f t="shared" si="100"/>
        <v>0</v>
      </c>
      <c r="Y334" s="36">
        <f t="shared" si="101"/>
        <v>49.866666666666667</v>
      </c>
    </row>
    <row r="335" spans="1:25">
      <c r="A335" s="33" t="s">
        <v>42</v>
      </c>
      <c r="B335" s="33" t="s">
        <v>374</v>
      </c>
      <c r="C335" s="34">
        <v>8</v>
      </c>
      <c r="D335" s="34">
        <v>11</v>
      </c>
      <c r="E335" s="34">
        <v>0.7</v>
      </c>
      <c r="F335" s="34">
        <v>85</v>
      </c>
      <c r="G335" s="34">
        <v>21</v>
      </c>
      <c r="H335" s="34">
        <v>37</v>
      </c>
      <c r="I335" s="10">
        <f t="shared" si="85"/>
        <v>8</v>
      </c>
      <c r="J335" s="10">
        <f t="shared" si="86"/>
        <v>13.75</v>
      </c>
      <c r="K335" s="10">
        <f t="shared" si="87"/>
        <v>17.5</v>
      </c>
      <c r="L335" s="10">
        <f t="shared" si="88"/>
        <v>42.5</v>
      </c>
      <c r="M335" s="10">
        <f t="shared" si="89"/>
        <v>21</v>
      </c>
      <c r="N335" s="10">
        <f t="shared" si="90"/>
        <v>52.5</v>
      </c>
      <c r="O335" s="10">
        <f t="shared" si="91"/>
        <v>52.5</v>
      </c>
      <c r="P335" s="35" t="str">
        <f t="shared" si="92"/>
        <v>PM2.5</v>
      </c>
      <c r="Q335" s="35" t="str">
        <f t="shared" si="93"/>
        <v>二级，良</v>
      </c>
      <c r="R335" s="36">
        <f t="shared" si="94"/>
        <v>176.19047619047618</v>
      </c>
      <c r="S335" s="36">
        <f t="shared" si="95"/>
        <v>73.166674295504365</v>
      </c>
      <c r="T335" s="36">
        <f t="shared" si="96"/>
        <v>103.02380189497181</v>
      </c>
      <c r="U335" s="37" t="b">
        <f t="shared" si="97"/>
        <v>0</v>
      </c>
      <c r="V335" s="36">
        <f t="shared" si="98"/>
        <v>84</v>
      </c>
      <c r="W335" s="37">
        <f t="shared" si="99"/>
        <v>0</v>
      </c>
      <c r="X335" s="37" t="b">
        <f t="shared" si="100"/>
        <v>0</v>
      </c>
      <c r="Y335" s="36">
        <f t="shared" si="101"/>
        <v>46.2</v>
      </c>
    </row>
    <row r="336" spans="1:25">
      <c r="A336" s="33" t="s">
        <v>42</v>
      </c>
      <c r="B336" s="33" t="s">
        <v>375</v>
      </c>
      <c r="C336" s="34">
        <v>8</v>
      </c>
      <c r="D336" s="34">
        <v>11</v>
      </c>
      <c r="E336" s="34">
        <v>0.7</v>
      </c>
      <c r="F336" s="34">
        <v>84</v>
      </c>
      <c r="G336" s="34">
        <v>23</v>
      </c>
      <c r="H336" s="34">
        <v>32</v>
      </c>
      <c r="I336" s="10">
        <f t="shared" si="85"/>
        <v>8</v>
      </c>
      <c r="J336" s="10">
        <f t="shared" si="86"/>
        <v>13.75</v>
      </c>
      <c r="K336" s="10">
        <f t="shared" si="87"/>
        <v>17.5</v>
      </c>
      <c r="L336" s="10">
        <f t="shared" si="88"/>
        <v>42</v>
      </c>
      <c r="M336" s="10">
        <f t="shared" si="89"/>
        <v>23</v>
      </c>
      <c r="N336" s="10">
        <f t="shared" si="90"/>
        <v>45.714285714285715</v>
      </c>
      <c r="O336" s="10">
        <f t="shared" si="91"/>
        <v>45.714285714285715</v>
      </c>
      <c r="P336" s="35" t="str">
        <f t="shared" si="92"/>
        <v/>
      </c>
      <c r="Q336" s="35" t="str">
        <f t="shared" si="93"/>
        <v>一级,优</v>
      </c>
      <c r="R336" s="36">
        <f t="shared" si="94"/>
        <v>139.13043478260869</v>
      </c>
      <c r="S336" s="36">
        <f t="shared" si="95"/>
        <v>76.842924669867941</v>
      </c>
      <c r="T336" s="36">
        <f t="shared" si="96"/>
        <v>62.287510112740748</v>
      </c>
      <c r="U336" s="37" t="b">
        <f t="shared" si="97"/>
        <v>0</v>
      </c>
      <c r="V336" s="36">
        <f t="shared" si="98"/>
        <v>73.333333333333329</v>
      </c>
      <c r="W336" s="37">
        <f t="shared" si="99"/>
        <v>0</v>
      </c>
      <c r="X336" s="37" t="b">
        <f t="shared" si="100"/>
        <v>0</v>
      </c>
      <c r="Y336" s="36">
        <f t="shared" si="101"/>
        <v>40.333333333333329</v>
      </c>
    </row>
    <row r="337" spans="1:25">
      <c r="A337" s="33" t="s">
        <v>42</v>
      </c>
      <c r="B337" s="33" t="s">
        <v>376</v>
      </c>
      <c r="C337" s="34">
        <v>8</v>
      </c>
      <c r="D337" s="34">
        <v>8</v>
      </c>
      <c r="E337" s="34">
        <v>0.7</v>
      </c>
      <c r="F337" s="34">
        <v>85</v>
      </c>
      <c r="G337" s="34">
        <v>19</v>
      </c>
      <c r="H337" s="34">
        <v>18</v>
      </c>
      <c r="I337" s="10">
        <f t="shared" si="85"/>
        <v>8</v>
      </c>
      <c r="J337" s="10">
        <f t="shared" si="86"/>
        <v>10</v>
      </c>
      <c r="K337" s="10">
        <f t="shared" si="87"/>
        <v>17.5</v>
      </c>
      <c r="L337" s="10">
        <f t="shared" si="88"/>
        <v>42.5</v>
      </c>
      <c r="M337" s="10">
        <f t="shared" si="89"/>
        <v>19</v>
      </c>
      <c r="N337" s="10">
        <f t="shared" si="90"/>
        <v>25.714285714285715</v>
      </c>
      <c r="O337" s="10">
        <f t="shared" si="91"/>
        <v>42.5</v>
      </c>
      <c r="P337" s="35" t="str">
        <f t="shared" si="92"/>
        <v/>
      </c>
      <c r="Q337" s="35" t="str">
        <f t="shared" si="93"/>
        <v>一级,优</v>
      </c>
      <c r="R337" s="36">
        <f t="shared" si="94"/>
        <v>94.73684210526315</v>
      </c>
      <c r="S337" s="36">
        <f t="shared" si="95"/>
        <v>75.76351645730756</v>
      </c>
      <c r="T337" s="36">
        <f t="shared" si="96"/>
        <v>18.973325647955591</v>
      </c>
      <c r="U337" s="37" t="b">
        <f t="shared" si="97"/>
        <v>0</v>
      </c>
      <c r="V337" s="36">
        <f t="shared" si="98"/>
        <v>65</v>
      </c>
      <c r="W337" s="37">
        <f t="shared" si="99"/>
        <v>0</v>
      </c>
      <c r="X337" s="37" t="b">
        <f t="shared" si="100"/>
        <v>0</v>
      </c>
      <c r="Y337" s="36">
        <f t="shared" si="101"/>
        <v>35.75</v>
      </c>
    </row>
    <row r="338" spans="1:25">
      <c r="A338" s="33" t="s">
        <v>42</v>
      </c>
      <c r="B338" s="33" t="s">
        <v>377</v>
      </c>
      <c r="C338" s="34">
        <v>8</v>
      </c>
      <c r="D338" s="34">
        <v>8</v>
      </c>
      <c r="E338" s="34">
        <v>0.7</v>
      </c>
      <c r="F338" s="34">
        <v>80</v>
      </c>
      <c r="G338" s="34">
        <v>15</v>
      </c>
      <c r="H338" s="34">
        <v>15</v>
      </c>
      <c r="I338" s="10">
        <f t="shared" si="85"/>
        <v>8</v>
      </c>
      <c r="J338" s="10">
        <f t="shared" si="86"/>
        <v>10</v>
      </c>
      <c r="K338" s="10">
        <f t="shared" si="87"/>
        <v>17.5</v>
      </c>
      <c r="L338" s="10">
        <f t="shared" si="88"/>
        <v>40</v>
      </c>
      <c r="M338" s="10">
        <f t="shared" si="89"/>
        <v>15</v>
      </c>
      <c r="N338" s="10">
        <f t="shared" si="90"/>
        <v>21.428571428571427</v>
      </c>
      <c r="O338" s="10">
        <f t="shared" si="91"/>
        <v>40</v>
      </c>
      <c r="P338" s="35" t="str">
        <f t="shared" si="92"/>
        <v/>
      </c>
      <c r="Q338" s="35" t="str">
        <f t="shared" si="93"/>
        <v>一级,优</v>
      </c>
      <c r="R338" s="36">
        <f t="shared" si="94"/>
        <v>100</v>
      </c>
      <c r="S338" s="36">
        <f t="shared" si="95"/>
        <v>70.052811122542082</v>
      </c>
      <c r="T338" s="36">
        <f t="shared" si="96"/>
        <v>29.947188877457918</v>
      </c>
      <c r="U338" s="37" t="b">
        <f t="shared" si="97"/>
        <v>0</v>
      </c>
      <c r="V338" s="36">
        <f t="shared" si="98"/>
        <v>55</v>
      </c>
      <c r="W338" s="37">
        <f t="shared" si="99"/>
        <v>0</v>
      </c>
      <c r="X338" s="37" t="b">
        <f t="shared" si="100"/>
        <v>0</v>
      </c>
      <c r="Y338" s="36">
        <f t="shared" si="101"/>
        <v>30.25</v>
      </c>
    </row>
    <row r="339" spans="1:25">
      <c r="A339" s="33" t="s">
        <v>42</v>
      </c>
      <c r="B339" s="33" t="s">
        <v>378</v>
      </c>
      <c r="C339" s="34">
        <v>8</v>
      </c>
      <c r="D339" s="34">
        <v>9</v>
      </c>
      <c r="E339" s="34">
        <v>0.7</v>
      </c>
      <c r="F339" s="34">
        <v>76</v>
      </c>
      <c r="G339" s="34">
        <v>11</v>
      </c>
      <c r="H339" s="34">
        <v>17</v>
      </c>
      <c r="I339" s="10">
        <f t="shared" si="85"/>
        <v>8</v>
      </c>
      <c r="J339" s="10">
        <f t="shared" si="86"/>
        <v>11.25</v>
      </c>
      <c r="K339" s="10">
        <f t="shared" si="87"/>
        <v>17.5</v>
      </c>
      <c r="L339" s="10">
        <f t="shared" si="88"/>
        <v>38</v>
      </c>
      <c r="M339" s="10">
        <f t="shared" si="89"/>
        <v>11</v>
      </c>
      <c r="N339" s="10">
        <f t="shared" si="90"/>
        <v>24.285714285714285</v>
      </c>
      <c r="O339" s="10">
        <f t="shared" si="91"/>
        <v>38</v>
      </c>
      <c r="P339" s="35" t="str">
        <f t="shared" si="92"/>
        <v/>
      </c>
      <c r="Q339" s="35" t="str">
        <f t="shared" si="93"/>
        <v>一级,优</v>
      </c>
      <c r="R339" s="36">
        <f t="shared" si="94"/>
        <v>154.54545454545453</v>
      </c>
      <c r="S339" s="36">
        <f t="shared" si="95"/>
        <v>65.191700011430953</v>
      </c>
      <c r="T339" s="36">
        <f t="shared" si="96"/>
        <v>89.353754534023579</v>
      </c>
      <c r="U339" s="37" t="b">
        <f t="shared" si="97"/>
        <v>0</v>
      </c>
      <c r="V339" s="36">
        <f t="shared" si="98"/>
        <v>48</v>
      </c>
      <c r="W339" s="37">
        <f t="shared" si="99"/>
        <v>0</v>
      </c>
      <c r="X339" s="37" t="b">
        <f t="shared" si="100"/>
        <v>0</v>
      </c>
      <c r="Y339" s="36">
        <f t="shared" si="101"/>
        <v>26.4</v>
      </c>
    </row>
    <row r="340" spans="1:25">
      <c r="A340" s="33" t="s">
        <v>42</v>
      </c>
      <c r="B340" s="33" t="s">
        <v>379</v>
      </c>
      <c r="C340" s="34">
        <v>8</v>
      </c>
      <c r="D340" s="34">
        <v>7</v>
      </c>
      <c r="E340" s="34">
        <v>0.7</v>
      </c>
      <c r="F340" s="34">
        <v>76</v>
      </c>
      <c r="G340" s="34">
        <v>8</v>
      </c>
      <c r="H340" s="34">
        <v>19</v>
      </c>
      <c r="I340" s="10">
        <f t="shared" si="85"/>
        <v>8</v>
      </c>
      <c r="J340" s="10">
        <f t="shared" si="86"/>
        <v>8.75</v>
      </c>
      <c r="K340" s="10">
        <f t="shared" si="87"/>
        <v>17.5</v>
      </c>
      <c r="L340" s="10">
        <f t="shared" si="88"/>
        <v>38</v>
      </c>
      <c r="M340" s="10">
        <f t="shared" si="89"/>
        <v>8</v>
      </c>
      <c r="N340" s="10">
        <f t="shared" si="90"/>
        <v>27.142857142857142</v>
      </c>
      <c r="O340" s="10">
        <f t="shared" si="91"/>
        <v>38</v>
      </c>
      <c r="P340" s="35" t="str">
        <f t="shared" si="92"/>
        <v/>
      </c>
      <c r="Q340" s="35" t="str">
        <f t="shared" si="93"/>
        <v>一级,优</v>
      </c>
      <c r="R340" s="36">
        <f t="shared" si="94"/>
        <v>237.5</v>
      </c>
      <c r="S340" s="36">
        <f t="shared" si="95"/>
        <v>66.06068396865021</v>
      </c>
      <c r="T340" s="36">
        <f t="shared" si="96"/>
        <v>171.43931603134979</v>
      </c>
      <c r="U340" s="37" t="b">
        <f t="shared" si="97"/>
        <v>0</v>
      </c>
      <c r="V340" s="36">
        <f t="shared" si="98"/>
        <v>40.333333333333336</v>
      </c>
      <c r="W340" s="37">
        <f t="shared" si="99"/>
        <v>0</v>
      </c>
      <c r="X340" s="37" t="b">
        <f t="shared" si="100"/>
        <v>0</v>
      </c>
      <c r="Y340" s="36">
        <f t="shared" si="101"/>
        <v>22.183333333333334</v>
      </c>
    </row>
    <row r="341" spans="1:25">
      <c r="A341" s="33" t="s">
        <v>42</v>
      </c>
      <c r="B341" s="33" t="s">
        <v>380</v>
      </c>
      <c r="C341" s="34">
        <v>8</v>
      </c>
      <c r="D341" s="34">
        <v>7</v>
      </c>
      <c r="E341" s="34">
        <v>0.7</v>
      </c>
      <c r="F341" s="34">
        <v>76</v>
      </c>
      <c r="G341" s="34">
        <v>6</v>
      </c>
      <c r="H341" s="34">
        <v>21</v>
      </c>
      <c r="I341" s="10">
        <f t="shared" si="85"/>
        <v>8</v>
      </c>
      <c r="J341" s="10">
        <f t="shared" si="86"/>
        <v>8.75</v>
      </c>
      <c r="K341" s="10">
        <f t="shared" si="87"/>
        <v>17.5</v>
      </c>
      <c r="L341" s="10">
        <f t="shared" si="88"/>
        <v>38</v>
      </c>
      <c r="M341" s="10">
        <f t="shared" si="89"/>
        <v>6</v>
      </c>
      <c r="N341" s="10">
        <f t="shared" si="90"/>
        <v>30</v>
      </c>
      <c r="O341" s="10">
        <f t="shared" si="91"/>
        <v>38</v>
      </c>
      <c r="P341" s="35" t="str">
        <f t="shared" si="92"/>
        <v/>
      </c>
      <c r="Q341" s="35" t="str">
        <f t="shared" si="93"/>
        <v>一级,优</v>
      </c>
      <c r="R341" s="36">
        <f t="shared" si="94"/>
        <v>350</v>
      </c>
      <c r="S341" s="36">
        <f t="shared" si="95"/>
        <v>75.175267301983538</v>
      </c>
      <c r="T341" s="36">
        <f t="shared" si="96"/>
        <v>274.82473269801648</v>
      </c>
      <c r="U341" s="37" t="b">
        <f t="shared" si="97"/>
        <v>0</v>
      </c>
      <c r="V341" s="36">
        <f t="shared" si="98"/>
        <v>32.333333333333336</v>
      </c>
      <c r="W341" s="37">
        <f t="shared" si="99"/>
        <v>0</v>
      </c>
      <c r="X341" s="37" t="b">
        <f t="shared" si="100"/>
        <v>0</v>
      </c>
      <c r="Y341" s="36">
        <f t="shared" si="101"/>
        <v>17.783333333333335</v>
      </c>
    </row>
    <row r="342" spans="1:25">
      <c r="A342" s="33" t="s">
        <v>42</v>
      </c>
      <c r="B342" s="33" t="s">
        <v>381</v>
      </c>
      <c r="C342" s="34">
        <v>8</v>
      </c>
      <c r="D342" s="34">
        <v>6</v>
      </c>
      <c r="E342" s="34">
        <v>0.7</v>
      </c>
      <c r="F342" s="34">
        <v>80</v>
      </c>
      <c r="G342" s="34">
        <v>11</v>
      </c>
      <c r="H342" s="34">
        <v>20</v>
      </c>
      <c r="I342" s="10">
        <f t="shared" si="85"/>
        <v>8</v>
      </c>
      <c r="J342" s="10">
        <f t="shared" si="86"/>
        <v>7.5</v>
      </c>
      <c r="K342" s="10">
        <f t="shared" si="87"/>
        <v>17.5</v>
      </c>
      <c r="L342" s="10">
        <f t="shared" si="88"/>
        <v>40</v>
      </c>
      <c r="M342" s="10">
        <f t="shared" si="89"/>
        <v>11</v>
      </c>
      <c r="N342" s="10">
        <f t="shared" si="90"/>
        <v>28.571428571428573</v>
      </c>
      <c r="O342" s="10">
        <f t="shared" si="91"/>
        <v>40</v>
      </c>
      <c r="P342" s="35" t="str">
        <f t="shared" si="92"/>
        <v/>
      </c>
      <c r="Q342" s="35" t="str">
        <f t="shared" si="93"/>
        <v>一级,优</v>
      </c>
      <c r="R342" s="36">
        <f t="shared" si="94"/>
        <v>181.81818181818181</v>
      </c>
      <c r="S342" s="36">
        <f t="shared" si="95"/>
        <v>89.659394286110526</v>
      </c>
      <c r="T342" s="36">
        <f t="shared" si="96"/>
        <v>92.158787532071287</v>
      </c>
      <c r="U342" s="37" t="b">
        <f t="shared" si="97"/>
        <v>0</v>
      </c>
      <c r="V342" s="36">
        <f t="shared" si="98"/>
        <v>27.333333333333332</v>
      </c>
      <c r="W342" s="37">
        <f t="shared" si="99"/>
        <v>0</v>
      </c>
      <c r="X342" s="37" t="b">
        <f t="shared" si="100"/>
        <v>0</v>
      </c>
      <c r="Y342" s="36">
        <f t="shared" si="101"/>
        <v>15.033333333333333</v>
      </c>
    </row>
    <row r="343" spans="1:25">
      <c r="A343" s="33" t="s">
        <v>42</v>
      </c>
      <c r="B343" s="33" t="s">
        <v>382</v>
      </c>
      <c r="C343" s="34">
        <v>8</v>
      </c>
      <c r="D343" s="34">
        <v>6</v>
      </c>
      <c r="E343" s="34">
        <v>0.7</v>
      </c>
      <c r="F343" s="34">
        <v>80</v>
      </c>
      <c r="G343" s="34">
        <v>8</v>
      </c>
      <c r="H343" s="34">
        <v>22</v>
      </c>
      <c r="I343" s="10">
        <f t="shared" si="85"/>
        <v>8</v>
      </c>
      <c r="J343" s="10">
        <f t="shared" si="86"/>
        <v>7.5</v>
      </c>
      <c r="K343" s="10">
        <f t="shared" si="87"/>
        <v>17.5</v>
      </c>
      <c r="L343" s="10">
        <f t="shared" si="88"/>
        <v>40</v>
      </c>
      <c r="M343" s="10">
        <f t="shared" si="89"/>
        <v>8</v>
      </c>
      <c r="N343" s="10">
        <f t="shared" si="90"/>
        <v>31.428571428571427</v>
      </c>
      <c r="O343" s="10">
        <f t="shared" si="91"/>
        <v>40</v>
      </c>
      <c r="P343" s="35" t="str">
        <f t="shared" si="92"/>
        <v/>
      </c>
      <c r="Q343" s="35" t="str">
        <f t="shared" si="93"/>
        <v>一级,优</v>
      </c>
      <c r="R343" s="36">
        <f t="shared" si="94"/>
        <v>275</v>
      </c>
      <c r="S343" s="36">
        <f t="shared" si="95"/>
        <v>93.216706539074949</v>
      </c>
      <c r="T343" s="36">
        <f t="shared" si="96"/>
        <v>181.78329346092505</v>
      </c>
      <c r="U343" s="37" t="b">
        <f t="shared" si="97"/>
        <v>0</v>
      </c>
      <c r="V343" s="36">
        <f t="shared" si="98"/>
        <v>23.333333333333332</v>
      </c>
      <c r="W343" s="37">
        <f t="shared" si="99"/>
        <v>0</v>
      </c>
      <c r="X343" s="37" t="b">
        <f t="shared" si="100"/>
        <v>0</v>
      </c>
      <c r="Y343" s="36">
        <f t="shared" si="101"/>
        <v>12.833333333333332</v>
      </c>
    </row>
    <row r="344" spans="1:25">
      <c r="A344" s="33" t="s">
        <v>42</v>
      </c>
      <c r="B344" s="33" t="s">
        <v>383</v>
      </c>
      <c r="C344" s="34">
        <v>8</v>
      </c>
      <c r="D344" s="34">
        <v>6</v>
      </c>
      <c r="E344" s="34">
        <v>0.7</v>
      </c>
      <c r="F344" s="34">
        <v>87</v>
      </c>
      <c r="G344" s="34">
        <v>23</v>
      </c>
      <c r="H344" s="34">
        <v>33</v>
      </c>
      <c r="I344" s="10">
        <f t="shared" si="85"/>
        <v>8</v>
      </c>
      <c r="J344" s="10">
        <f t="shared" si="86"/>
        <v>7.5</v>
      </c>
      <c r="K344" s="10">
        <f t="shared" si="87"/>
        <v>17.5</v>
      </c>
      <c r="L344" s="10">
        <f t="shared" si="88"/>
        <v>43.5</v>
      </c>
      <c r="M344" s="10">
        <f t="shared" si="89"/>
        <v>23</v>
      </c>
      <c r="N344" s="10">
        <f t="shared" si="90"/>
        <v>47.142857142857146</v>
      </c>
      <c r="O344" s="10">
        <f t="shared" si="91"/>
        <v>47.142857142857146</v>
      </c>
      <c r="P344" s="35" t="str">
        <f t="shared" si="92"/>
        <v/>
      </c>
      <c r="Q344" s="35" t="str">
        <f t="shared" si="93"/>
        <v>一级,优</v>
      </c>
      <c r="R344" s="36">
        <f t="shared" si="94"/>
        <v>143.47826086956522</v>
      </c>
      <c r="S344" s="36">
        <f t="shared" si="95"/>
        <v>108.23863636363636</v>
      </c>
      <c r="T344" s="36">
        <f t="shared" si="96"/>
        <v>35.239624505928859</v>
      </c>
      <c r="U344" s="37" t="b">
        <f t="shared" si="97"/>
        <v>0</v>
      </c>
      <c r="V344" s="36">
        <f t="shared" si="98"/>
        <v>19.666666666666668</v>
      </c>
      <c r="W344" s="37">
        <f t="shared" si="99"/>
        <v>1</v>
      </c>
      <c r="X344" s="37" t="b">
        <f t="shared" si="100"/>
        <v>0</v>
      </c>
      <c r="Y344" s="36">
        <f t="shared" si="101"/>
        <v>10.816666666666666</v>
      </c>
    </row>
    <row r="345" spans="1:25">
      <c r="A345" s="33" t="s">
        <v>42</v>
      </c>
      <c r="B345" s="33" t="s">
        <v>384</v>
      </c>
      <c r="C345" s="34">
        <v>8</v>
      </c>
      <c r="D345" s="34">
        <v>6</v>
      </c>
      <c r="E345" s="34">
        <v>0.7</v>
      </c>
      <c r="F345" s="34">
        <v>86</v>
      </c>
      <c r="G345" s="34">
        <v>26</v>
      </c>
      <c r="H345" s="34">
        <v>36</v>
      </c>
      <c r="I345" s="10">
        <f t="shared" si="85"/>
        <v>8</v>
      </c>
      <c r="J345" s="10">
        <f t="shared" si="86"/>
        <v>7.5</v>
      </c>
      <c r="K345" s="10">
        <f t="shared" si="87"/>
        <v>17.5</v>
      </c>
      <c r="L345" s="10">
        <f t="shared" si="88"/>
        <v>43</v>
      </c>
      <c r="M345" s="10">
        <f t="shared" si="89"/>
        <v>26</v>
      </c>
      <c r="N345" s="10">
        <f t="shared" si="90"/>
        <v>51.25</v>
      </c>
      <c r="O345" s="10">
        <f t="shared" si="91"/>
        <v>51.25</v>
      </c>
      <c r="P345" s="35" t="str">
        <f t="shared" si="92"/>
        <v>PM2.5</v>
      </c>
      <c r="Q345" s="35" t="str">
        <f t="shared" si="93"/>
        <v>二级，良</v>
      </c>
      <c r="R345" s="36">
        <f t="shared" si="94"/>
        <v>138.46153846153845</v>
      </c>
      <c r="S345" s="36">
        <f t="shared" si="95"/>
        <v>111.86182476943345</v>
      </c>
      <c r="T345" s="36">
        <f t="shared" si="96"/>
        <v>26.599713692104999</v>
      </c>
      <c r="U345" s="37" t="b">
        <f t="shared" si="97"/>
        <v>0</v>
      </c>
      <c r="V345" s="36">
        <f t="shared" si="98"/>
        <v>22.333333333333332</v>
      </c>
      <c r="W345" s="37">
        <f t="shared" si="99"/>
        <v>1</v>
      </c>
      <c r="X345" s="37" t="b">
        <f t="shared" si="100"/>
        <v>0</v>
      </c>
      <c r="Y345" s="36">
        <f t="shared" si="101"/>
        <v>12.283333333333333</v>
      </c>
    </row>
    <row r="346" spans="1:25">
      <c r="A346" s="33" t="s">
        <v>42</v>
      </c>
      <c r="B346" s="33" t="s">
        <v>385</v>
      </c>
      <c r="C346" s="34">
        <v>8</v>
      </c>
      <c r="D346" s="34">
        <v>8</v>
      </c>
      <c r="E346" s="34">
        <v>0.7</v>
      </c>
      <c r="F346" s="34">
        <v>78</v>
      </c>
      <c r="G346" s="34">
        <v>31</v>
      </c>
      <c r="H346" s="34">
        <v>35</v>
      </c>
      <c r="I346" s="10">
        <f t="shared" si="85"/>
        <v>8</v>
      </c>
      <c r="J346" s="10">
        <f t="shared" si="86"/>
        <v>10</v>
      </c>
      <c r="K346" s="10">
        <f t="shared" si="87"/>
        <v>17.5</v>
      </c>
      <c r="L346" s="10">
        <f t="shared" si="88"/>
        <v>39</v>
      </c>
      <c r="M346" s="10">
        <f t="shared" si="89"/>
        <v>31</v>
      </c>
      <c r="N346" s="10">
        <f t="shared" si="90"/>
        <v>50</v>
      </c>
      <c r="O346" s="10">
        <f t="shared" si="91"/>
        <v>50</v>
      </c>
      <c r="P346" s="35" t="str">
        <f t="shared" si="92"/>
        <v/>
      </c>
      <c r="Q346" s="35" t="str">
        <f t="shared" si="93"/>
        <v>一级,优</v>
      </c>
      <c r="R346" s="36">
        <f t="shared" si="94"/>
        <v>112.90322580645163</v>
      </c>
      <c r="S346" s="36">
        <f t="shared" si="95"/>
        <v>110.52149842910713</v>
      </c>
      <c r="T346" s="36">
        <f t="shared" si="96"/>
        <v>2.3817273773445038</v>
      </c>
      <c r="U346" s="37" t="b">
        <f t="shared" si="97"/>
        <v>0</v>
      </c>
      <c r="V346" s="36">
        <f t="shared" si="98"/>
        <v>27.333333333333332</v>
      </c>
      <c r="W346" s="37">
        <f t="shared" si="99"/>
        <v>1</v>
      </c>
      <c r="X346" s="37" t="b">
        <f t="shared" si="100"/>
        <v>0</v>
      </c>
      <c r="Y346" s="36">
        <f t="shared" si="101"/>
        <v>15.033333333333333</v>
      </c>
    </row>
    <row r="347" spans="1:25">
      <c r="A347" s="33" t="s">
        <v>42</v>
      </c>
      <c r="B347" s="33" t="s">
        <v>386</v>
      </c>
      <c r="C347" s="34">
        <v>8</v>
      </c>
      <c r="D347" s="34">
        <v>8</v>
      </c>
      <c r="E347" s="34">
        <v>0.8</v>
      </c>
      <c r="F347" s="34">
        <v>84</v>
      </c>
      <c r="G347" s="34">
        <v>28</v>
      </c>
      <c r="H347" s="34">
        <v>33</v>
      </c>
      <c r="I347" s="10">
        <f t="shared" si="85"/>
        <v>8</v>
      </c>
      <c r="J347" s="10">
        <f t="shared" si="86"/>
        <v>10</v>
      </c>
      <c r="K347" s="10">
        <f t="shared" si="87"/>
        <v>20</v>
      </c>
      <c r="L347" s="10">
        <f t="shared" si="88"/>
        <v>42</v>
      </c>
      <c r="M347" s="10">
        <f t="shared" si="89"/>
        <v>28</v>
      </c>
      <c r="N347" s="10">
        <f t="shared" si="90"/>
        <v>47.142857142857146</v>
      </c>
      <c r="O347" s="10">
        <f t="shared" si="91"/>
        <v>47.142857142857146</v>
      </c>
      <c r="P347" s="35" t="str">
        <f t="shared" si="92"/>
        <v/>
      </c>
      <c r="Q347" s="35" t="str">
        <f t="shared" si="93"/>
        <v>一级,优</v>
      </c>
      <c r="R347" s="36">
        <f t="shared" si="94"/>
        <v>117.85714285714286</v>
      </c>
      <c r="S347" s="36">
        <f t="shared" si="95"/>
        <v>100.1384339129781</v>
      </c>
      <c r="T347" s="36">
        <f t="shared" si="96"/>
        <v>17.71870894416476</v>
      </c>
      <c r="U347" s="37" t="b">
        <f t="shared" si="97"/>
        <v>0</v>
      </c>
      <c r="V347" s="36">
        <f t="shared" si="98"/>
        <v>35</v>
      </c>
      <c r="W347" s="37">
        <f t="shared" si="99"/>
        <v>0</v>
      </c>
      <c r="X347" s="37" t="b">
        <f t="shared" si="100"/>
        <v>0</v>
      </c>
      <c r="Y347" s="36">
        <f t="shared" si="101"/>
        <v>19.25</v>
      </c>
    </row>
    <row r="348" spans="1:25">
      <c r="A348" s="33" t="s">
        <v>42</v>
      </c>
      <c r="B348" s="33" t="s">
        <v>387</v>
      </c>
      <c r="C348" s="34">
        <v>8</v>
      </c>
      <c r="D348" s="34">
        <v>15</v>
      </c>
      <c r="E348" s="34">
        <v>0.8</v>
      </c>
      <c r="F348" s="34">
        <v>70</v>
      </c>
      <c r="G348" s="34">
        <v>30</v>
      </c>
      <c r="H348" s="34">
        <v>34</v>
      </c>
      <c r="I348" s="10">
        <f t="shared" si="85"/>
        <v>8</v>
      </c>
      <c r="J348" s="10">
        <f t="shared" si="86"/>
        <v>18.75</v>
      </c>
      <c r="K348" s="10">
        <f t="shared" si="87"/>
        <v>20</v>
      </c>
      <c r="L348" s="10">
        <f t="shared" si="88"/>
        <v>35</v>
      </c>
      <c r="M348" s="10">
        <f t="shared" si="89"/>
        <v>30</v>
      </c>
      <c r="N348" s="10">
        <f t="shared" si="90"/>
        <v>48.571428571428569</v>
      </c>
      <c r="O348" s="10">
        <f t="shared" si="91"/>
        <v>48.571428571428569</v>
      </c>
      <c r="P348" s="35" t="str">
        <f t="shared" si="92"/>
        <v/>
      </c>
      <c r="Q348" s="35" t="str">
        <f t="shared" si="93"/>
        <v>一级,优</v>
      </c>
      <c r="R348" s="36">
        <f t="shared" si="94"/>
        <v>113.33333333333333</v>
      </c>
      <c r="S348" s="36">
        <f t="shared" si="95"/>
        <v>80.793195817739999</v>
      </c>
      <c r="T348" s="36">
        <f t="shared" si="96"/>
        <v>32.540137515593329</v>
      </c>
      <c r="U348" s="37" t="b">
        <f t="shared" si="97"/>
        <v>0</v>
      </c>
      <c r="V348" s="36">
        <f t="shared" si="98"/>
        <v>42.333333333333336</v>
      </c>
      <c r="W348" s="37">
        <f t="shared" si="99"/>
        <v>0</v>
      </c>
      <c r="X348" s="37" t="b">
        <f t="shared" si="100"/>
        <v>0</v>
      </c>
      <c r="Y348" s="36">
        <f t="shared" si="101"/>
        <v>23.283333333333335</v>
      </c>
    </row>
    <row r="349" spans="1:25">
      <c r="A349" s="33" t="s">
        <v>42</v>
      </c>
      <c r="B349" s="33" t="s">
        <v>388</v>
      </c>
      <c r="C349" s="34">
        <v>8</v>
      </c>
      <c r="D349" s="34">
        <v>11</v>
      </c>
      <c r="E349" s="34">
        <v>0.7</v>
      </c>
      <c r="F349" s="34">
        <v>83</v>
      </c>
      <c r="G349" s="34">
        <v>39</v>
      </c>
      <c r="H349" s="34">
        <v>37</v>
      </c>
      <c r="I349" s="10">
        <f t="shared" si="85"/>
        <v>8</v>
      </c>
      <c r="J349" s="10">
        <f t="shared" si="86"/>
        <v>13.75</v>
      </c>
      <c r="K349" s="10">
        <f t="shared" si="87"/>
        <v>17.5</v>
      </c>
      <c r="L349" s="10">
        <f t="shared" si="88"/>
        <v>41.5</v>
      </c>
      <c r="M349" s="10">
        <f t="shared" si="89"/>
        <v>39</v>
      </c>
      <c r="N349" s="10">
        <f t="shared" si="90"/>
        <v>52.5</v>
      </c>
      <c r="O349" s="10">
        <f t="shared" si="91"/>
        <v>52.5</v>
      </c>
      <c r="P349" s="35" t="str">
        <f t="shared" si="92"/>
        <v>PM2.5</v>
      </c>
      <c r="Q349" s="35" t="str">
        <f t="shared" si="93"/>
        <v>二级，良</v>
      </c>
      <c r="R349" s="36">
        <f t="shared" si="94"/>
        <v>94.871794871794862</v>
      </c>
      <c r="S349" s="36">
        <f t="shared" si="95"/>
        <v>75.0861251106693</v>
      </c>
      <c r="T349" s="36">
        <f t="shared" si="96"/>
        <v>19.785669761125561</v>
      </c>
      <c r="U349" s="37" t="b">
        <f t="shared" si="97"/>
        <v>0</v>
      </c>
      <c r="V349" s="36">
        <f t="shared" si="98"/>
        <v>48.666666666666664</v>
      </c>
      <c r="W349" s="37">
        <f t="shared" si="99"/>
        <v>0</v>
      </c>
      <c r="X349" s="37" t="b">
        <f t="shared" si="100"/>
        <v>0</v>
      </c>
      <c r="Y349" s="36">
        <f t="shared" si="101"/>
        <v>26.766666666666666</v>
      </c>
    </row>
    <row r="350" spans="1:25">
      <c r="A350" s="33" t="s">
        <v>42</v>
      </c>
      <c r="B350" s="33" t="s">
        <v>389</v>
      </c>
      <c r="C350" s="34">
        <v>8</v>
      </c>
      <c r="D350" s="34">
        <v>9</v>
      </c>
      <c r="E350" s="34">
        <v>0.7</v>
      </c>
      <c r="F350" s="34">
        <v>100</v>
      </c>
      <c r="G350" s="34">
        <v>86</v>
      </c>
      <c r="H350" s="34">
        <v>49</v>
      </c>
      <c r="I350" s="10">
        <f t="shared" si="85"/>
        <v>8</v>
      </c>
      <c r="J350" s="10">
        <f t="shared" si="86"/>
        <v>11.25</v>
      </c>
      <c r="K350" s="10">
        <f t="shared" si="87"/>
        <v>17.5</v>
      </c>
      <c r="L350" s="10">
        <f t="shared" si="88"/>
        <v>50</v>
      </c>
      <c r="M350" s="10">
        <f t="shared" si="89"/>
        <v>68</v>
      </c>
      <c r="N350" s="10">
        <f t="shared" si="90"/>
        <v>67.5</v>
      </c>
      <c r="O350" s="10">
        <f t="shared" si="91"/>
        <v>68</v>
      </c>
      <c r="P350" s="35" t="str">
        <f t="shared" si="92"/>
        <v>PM10</v>
      </c>
      <c r="Q350" s="35" t="str">
        <f t="shared" si="93"/>
        <v>二级，良</v>
      </c>
      <c r="R350" s="36">
        <f t="shared" si="94"/>
        <v>56.97674418604651</v>
      </c>
      <c r="S350" s="36">
        <f t="shared" si="95"/>
        <v>60.075441349985532</v>
      </c>
      <c r="T350" s="36">
        <f t="shared" si="96"/>
        <v>-3.0986971639390219</v>
      </c>
      <c r="U350" s="37" t="b">
        <f t="shared" si="97"/>
        <v>0</v>
      </c>
      <c r="V350" s="36">
        <f t="shared" si="98"/>
        <v>59</v>
      </c>
      <c r="W350" s="37">
        <f t="shared" si="99"/>
        <v>1</v>
      </c>
      <c r="X350" s="37" t="b">
        <f t="shared" si="100"/>
        <v>0</v>
      </c>
      <c r="Y350" s="36">
        <f t="shared" si="101"/>
        <v>32.450000000000003</v>
      </c>
    </row>
    <row r="351" spans="1:25">
      <c r="A351" s="33" t="s">
        <v>42</v>
      </c>
      <c r="B351" s="33" t="s">
        <v>390</v>
      </c>
      <c r="C351" s="34">
        <v>8</v>
      </c>
      <c r="D351" s="33">
        <v>13</v>
      </c>
      <c r="E351" s="34">
        <v>0.7</v>
      </c>
      <c r="F351" s="34">
        <v>99</v>
      </c>
      <c r="G351" s="34">
        <v>102</v>
      </c>
      <c r="H351" s="34">
        <v>54</v>
      </c>
      <c r="I351" s="10">
        <f t="shared" si="85"/>
        <v>8</v>
      </c>
      <c r="J351" s="10">
        <f t="shared" si="86"/>
        <v>16.25</v>
      </c>
      <c r="K351" s="10">
        <f t="shared" si="87"/>
        <v>17.5</v>
      </c>
      <c r="L351" s="10">
        <f t="shared" si="88"/>
        <v>49.5</v>
      </c>
      <c r="M351" s="10">
        <f t="shared" si="89"/>
        <v>76</v>
      </c>
      <c r="N351" s="10">
        <f t="shared" si="90"/>
        <v>73.75</v>
      </c>
      <c r="O351" s="10">
        <f t="shared" si="91"/>
        <v>76</v>
      </c>
      <c r="P351" s="35" t="str">
        <f t="shared" si="92"/>
        <v>PM10</v>
      </c>
      <c r="Q351" s="35" t="str">
        <f t="shared" si="93"/>
        <v>二级，良</v>
      </c>
      <c r="R351" s="36">
        <f t="shared" si="94"/>
        <v>52.941176470588239</v>
      </c>
      <c r="S351" s="36">
        <f t="shared" si="95"/>
        <v>52.866981626358971</v>
      </c>
      <c r="T351" s="36">
        <f t="shared" si="96"/>
        <v>7.4194844229268142E-2</v>
      </c>
      <c r="U351" s="37" t="b">
        <f t="shared" si="97"/>
        <v>0</v>
      </c>
      <c r="V351" s="36">
        <f t="shared" si="98"/>
        <v>80</v>
      </c>
      <c r="W351" s="37">
        <f t="shared" si="99"/>
        <v>1</v>
      </c>
      <c r="X351" s="37" t="b">
        <f t="shared" si="100"/>
        <v>0</v>
      </c>
      <c r="Y351" s="36">
        <f t="shared" si="101"/>
        <v>44</v>
      </c>
    </row>
    <row r="352" spans="1:25">
      <c r="A352" s="33" t="s">
        <v>42</v>
      </c>
      <c r="B352" s="33" t="s">
        <v>391</v>
      </c>
      <c r="C352" s="33">
        <v>8</v>
      </c>
      <c r="D352" s="33">
        <v>10</v>
      </c>
      <c r="E352" s="34">
        <v>0.7</v>
      </c>
      <c r="F352" s="34">
        <v>97</v>
      </c>
      <c r="G352" s="34">
        <v>81</v>
      </c>
      <c r="H352" s="34">
        <v>57</v>
      </c>
      <c r="I352" s="10">
        <f t="shared" si="85"/>
        <v>8</v>
      </c>
      <c r="J352" s="10">
        <f t="shared" si="86"/>
        <v>12.5</v>
      </c>
      <c r="K352" s="10">
        <f t="shared" si="87"/>
        <v>17.5</v>
      </c>
      <c r="L352" s="10">
        <f t="shared" si="88"/>
        <v>48.5</v>
      </c>
      <c r="M352" s="10">
        <f t="shared" si="89"/>
        <v>65.5</v>
      </c>
      <c r="N352" s="10">
        <f t="shared" si="90"/>
        <v>77.5</v>
      </c>
      <c r="O352" s="10">
        <f t="shared" si="91"/>
        <v>77.5</v>
      </c>
      <c r="P352" s="35" t="str">
        <f t="shared" si="92"/>
        <v>PM2.5</v>
      </c>
      <c r="Q352" s="35" t="str">
        <f t="shared" si="93"/>
        <v>二级，良</v>
      </c>
      <c r="R352" s="36">
        <f t="shared" si="94"/>
        <v>70.370370370370367</v>
      </c>
      <c r="S352" s="36">
        <f t="shared" si="95"/>
        <v>45.740284793779786</v>
      </c>
      <c r="T352" s="36">
        <f t="shared" si="96"/>
        <v>24.630085576590581</v>
      </c>
      <c r="U352" s="37" t="b">
        <f t="shared" si="97"/>
        <v>0</v>
      </c>
      <c r="V352" s="36">
        <f t="shared" si="98"/>
        <v>105.33333333333333</v>
      </c>
      <c r="W352" s="37">
        <f t="shared" si="99"/>
        <v>0</v>
      </c>
      <c r="X352" s="37" t="b">
        <f t="shared" si="100"/>
        <v>0</v>
      </c>
      <c r="Y352" s="36">
        <f t="shared" si="101"/>
        <v>57.93333333333333</v>
      </c>
    </row>
    <row r="353" spans="1:25">
      <c r="A353" s="33" t="s">
        <v>42</v>
      </c>
      <c r="B353" s="33" t="s">
        <v>392</v>
      </c>
      <c r="C353" s="33">
        <v>8</v>
      </c>
      <c r="D353" s="34">
        <v>10</v>
      </c>
      <c r="E353" s="34">
        <v>0.7</v>
      </c>
      <c r="F353" s="34">
        <v>96</v>
      </c>
      <c r="G353" s="34">
        <v>89</v>
      </c>
      <c r="H353" s="34">
        <v>52</v>
      </c>
      <c r="I353" s="10">
        <f t="shared" si="85"/>
        <v>8</v>
      </c>
      <c r="J353" s="10">
        <f t="shared" si="86"/>
        <v>12.5</v>
      </c>
      <c r="K353" s="10">
        <f t="shared" si="87"/>
        <v>17.5</v>
      </c>
      <c r="L353" s="10">
        <f t="shared" si="88"/>
        <v>48</v>
      </c>
      <c r="M353" s="10">
        <f t="shared" si="89"/>
        <v>69.5</v>
      </c>
      <c r="N353" s="10">
        <f t="shared" si="90"/>
        <v>71.25</v>
      </c>
      <c r="O353" s="10">
        <f t="shared" si="91"/>
        <v>71.25</v>
      </c>
      <c r="P353" s="35" t="str">
        <f t="shared" si="92"/>
        <v>PM2.5</v>
      </c>
      <c r="Q353" s="35" t="str">
        <f t="shared" si="93"/>
        <v>二级，良</v>
      </c>
      <c r="R353" s="36">
        <f t="shared" si="94"/>
        <v>58.426966292134829</v>
      </c>
      <c r="S353" s="36">
        <f t="shared" si="95"/>
        <v>42.19588017410635</v>
      </c>
      <c r="T353" s="36">
        <f t="shared" si="96"/>
        <v>16.231086118028479</v>
      </c>
      <c r="U353" s="37" t="b">
        <f t="shared" si="97"/>
        <v>0</v>
      </c>
      <c r="V353" s="36">
        <f t="shared" si="98"/>
        <v>122</v>
      </c>
      <c r="W353" s="37">
        <f t="shared" si="99"/>
        <v>0</v>
      </c>
      <c r="X353" s="37" t="b">
        <f t="shared" si="100"/>
        <v>0</v>
      </c>
      <c r="Y353" s="36">
        <f t="shared" si="101"/>
        <v>67.099999999999994</v>
      </c>
    </row>
    <row r="354" spans="1:25">
      <c r="A354" s="33" t="s">
        <v>42</v>
      </c>
      <c r="B354" s="33" t="s">
        <v>393</v>
      </c>
      <c r="C354" s="34">
        <v>8</v>
      </c>
      <c r="D354" s="34">
        <v>10</v>
      </c>
      <c r="E354" s="33">
        <v>0.7</v>
      </c>
      <c r="F354" s="34">
        <v>92</v>
      </c>
      <c r="G354" s="33">
        <v>48</v>
      </c>
      <c r="H354" s="33">
        <v>39</v>
      </c>
      <c r="I354" s="10">
        <f t="shared" si="85"/>
        <v>8</v>
      </c>
      <c r="J354" s="10">
        <f t="shared" si="86"/>
        <v>12.5</v>
      </c>
      <c r="K354" s="10">
        <f t="shared" si="87"/>
        <v>17.5</v>
      </c>
      <c r="L354" s="10">
        <f t="shared" si="88"/>
        <v>46</v>
      </c>
      <c r="M354" s="10">
        <f t="shared" si="89"/>
        <v>48</v>
      </c>
      <c r="N354" s="10">
        <f t="shared" si="90"/>
        <v>55</v>
      </c>
      <c r="O354" s="10">
        <f t="shared" si="91"/>
        <v>55</v>
      </c>
      <c r="P354" s="35" t="str">
        <f t="shared" si="92"/>
        <v>PM2.5</v>
      </c>
      <c r="Q354" s="35" t="str">
        <f t="shared" si="93"/>
        <v>二级，良</v>
      </c>
      <c r="R354" s="36">
        <f t="shared" si="94"/>
        <v>81.25</v>
      </c>
      <c r="S354" s="36">
        <f t="shared" si="95"/>
        <v>37.243365460355676</v>
      </c>
      <c r="T354" s="36">
        <f t="shared" si="96"/>
        <v>44.006634539644324</v>
      </c>
      <c r="U354" s="37" t="b">
        <f t="shared" si="97"/>
        <v>0</v>
      </c>
      <c r="V354" s="36">
        <f t="shared" si="98"/>
        <v>142.33333333333334</v>
      </c>
      <c r="W354" s="37">
        <f t="shared" si="99"/>
        <v>0</v>
      </c>
      <c r="X354" s="37" t="b">
        <f t="shared" si="100"/>
        <v>0</v>
      </c>
      <c r="Y354" s="36">
        <f t="shared" si="101"/>
        <v>78.283333333333331</v>
      </c>
    </row>
    <row r="355" spans="1:25">
      <c r="A355" s="33" t="s">
        <v>42</v>
      </c>
      <c r="B355" s="33" t="s">
        <v>394</v>
      </c>
      <c r="C355" s="34">
        <v>8</v>
      </c>
      <c r="D355" s="34">
        <v>11</v>
      </c>
      <c r="E355" s="33">
        <v>0.6</v>
      </c>
      <c r="F355" s="34">
        <v>89</v>
      </c>
      <c r="G355" s="34">
        <v>46</v>
      </c>
      <c r="H355" s="34">
        <v>21</v>
      </c>
      <c r="I355" s="10">
        <f t="shared" si="85"/>
        <v>8</v>
      </c>
      <c r="J355" s="10">
        <f t="shared" si="86"/>
        <v>13.75</v>
      </c>
      <c r="K355" s="10">
        <f t="shared" si="87"/>
        <v>15</v>
      </c>
      <c r="L355" s="10">
        <f t="shared" si="88"/>
        <v>44.5</v>
      </c>
      <c r="M355" s="10">
        <f t="shared" si="89"/>
        <v>46</v>
      </c>
      <c r="N355" s="10">
        <f t="shared" si="90"/>
        <v>30</v>
      </c>
      <c r="O355" s="10">
        <f t="shared" si="91"/>
        <v>46</v>
      </c>
      <c r="P355" s="35" t="str">
        <f t="shared" si="92"/>
        <v/>
      </c>
      <c r="Q355" s="35" t="str">
        <f t="shared" si="93"/>
        <v>一级,优</v>
      </c>
      <c r="R355" s="36">
        <f t="shared" si="94"/>
        <v>45.652173913043477</v>
      </c>
      <c r="S355" s="36">
        <f t="shared" si="95"/>
        <v>34.569754349244569</v>
      </c>
      <c r="T355" s="36">
        <f t="shared" si="96"/>
        <v>11.082419563798908</v>
      </c>
      <c r="U355" s="37" t="b">
        <f t="shared" si="97"/>
        <v>0</v>
      </c>
      <c r="V355" s="36">
        <f t="shared" si="98"/>
        <v>148.33333333333334</v>
      </c>
      <c r="W355" s="37">
        <f t="shared" si="99"/>
        <v>0</v>
      </c>
      <c r="X355" s="37" t="b">
        <f t="shared" si="100"/>
        <v>0</v>
      </c>
      <c r="Y355" s="36">
        <f t="shared" si="101"/>
        <v>81.583333333333343</v>
      </c>
    </row>
    <row r="356" spans="1:25">
      <c r="A356" s="33" t="s">
        <v>42</v>
      </c>
      <c r="B356" s="33" t="s">
        <v>395</v>
      </c>
      <c r="C356" s="34">
        <v>8</v>
      </c>
      <c r="D356" s="34">
        <v>11</v>
      </c>
      <c r="E356" s="34">
        <v>0.6</v>
      </c>
      <c r="F356" s="34">
        <v>89</v>
      </c>
      <c r="G356" s="34">
        <v>25</v>
      </c>
      <c r="H356" s="34">
        <v>12</v>
      </c>
      <c r="I356" s="10">
        <f t="shared" si="85"/>
        <v>8</v>
      </c>
      <c r="J356" s="10">
        <f t="shared" si="86"/>
        <v>13.75</v>
      </c>
      <c r="K356" s="10">
        <f t="shared" si="87"/>
        <v>15</v>
      </c>
      <c r="L356" s="10">
        <f t="shared" si="88"/>
        <v>44.5</v>
      </c>
      <c r="M356" s="10">
        <f t="shared" si="89"/>
        <v>25</v>
      </c>
      <c r="N356" s="10">
        <f t="shared" si="90"/>
        <v>17.142857142857142</v>
      </c>
      <c r="O356" s="10">
        <f t="shared" si="91"/>
        <v>44.5</v>
      </c>
      <c r="P356" s="35" t="str">
        <f t="shared" si="92"/>
        <v/>
      </c>
      <c r="Q356" s="35" t="str">
        <f t="shared" si="93"/>
        <v>一级,优</v>
      </c>
      <c r="R356" s="36">
        <f t="shared" si="94"/>
        <v>48</v>
      </c>
      <c r="S356" s="36">
        <f t="shared" si="95"/>
        <v>30.46811926934862</v>
      </c>
      <c r="T356" s="36">
        <f t="shared" si="96"/>
        <v>17.53188073065138</v>
      </c>
      <c r="U356" s="37" t="b">
        <f t="shared" si="97"/>
        <v>0</v>
      </c>
      <c r="V356" s="36">
        <f t="shared" si="98"/>
        <v>150.66666666666666</v>
      </c>
      <c r="W356" s="37">
        <f t="shared" si="99"/>
        <v>0</v>
      </c>
      <c r="X356" s="37" t="b">
        <f t="shared" si="100"/>
        <v>0</v>
      </c>
      <c r="Y356" s="36">
        <f t="shared" si="101"/>
        <v>82.86666666666666</v>
      </c>
    </row>
    <row r="357" spans="1:25">
      <c r="A357" s="33" t="s">
        <v>42</v>
      </c>
      <c r="B357" s="33" t="s">
        <v>396</v>
      </c>
      <c r="C357" s="34">
        <v>8</v>
      </c>
      <c r="D357" s="34">
        <v>11</v>
      </c>
      <c r="E357" s="34">
        <v>0.6</v>
      </c>
      <c r="F357" s="34">
        <v>94</v>
      </c>
      <c r="G357" s="34">
        <v>21</v>
      </c>
      <c r="H357" s="34">
        <v>12</v>
      </c>
      <c r="I357" s="10">
        <f t="shared" si="85"/>
        <v>8</v>
      </c>
      <c r="J357" s="10">
        <f t="shared" si="86"/>
        <v>13.75</v>
      </c>
      <c r="K357" s="10">
        <f t="shared" si="87"/>
        <v>15</v>
      </c>
      <c r="L357" s="10">
        <f t="shared" si="88"/>
        <v>47</v>
      </c>
      <c r="M357" s="10">
        <f t="shared" si="89"/>
        <v>21</v>
      </c>
      <c r="N357" s="10">
        <f t="shared" si="90"/>
        <v>17.142857142857142</v>
      </c>
      <c r="O357" s="10">
        <f t="shared" si="91"/>
        <v>47</v>
      </c>
      <c r="P357" s="35" t="str">
        <f t="shared" si="92"/>
        <v/>
      </c>
      <c r="Q357" s="35" t="str">
        <f t="shared" si="93"/>
        <v>一级,优</v>
      </c>
      <c r="R357" s="36">
        <f t="shared" si="94"/>
        <v>57.142857142857139</v>
      </c>
      <c r="S357" s="36">
        <f t="shared" si="95"/>
        <v>29.720057253844743</v>
      </c>
      <c r="T357" s="36">
        <f t="shared" si="96"/>
        <v>27.422799889012396</v>
      </c>
      <c r="U357" s="37" t="b">
        <f t="shared" si="97"/>
        <v>0</v>
      </c>
      <c r="V357" s="36">
        <f t="shared" si="98"/>
        <v>130.33333333333334</v>
      </c>
      <c r="W357" s="37">
        <f t="shared" si="99"/>
        <v>0</v>
      </c>
      <c r="X357" s="37" t="b">
        <f t="shared" si="100"/>
        <v>0</v>
      </c>
      <c r="Y357" s="36">
        <f t="shared" si="101"/>
        <v>71.683333333333337</v>
      </c>
    </row>
    <row r="358" spans="1:25">
      <c r="A358" s="33" t="s">
        <v>42</v>
      </c>
      <c r="B358" s="33" t="s">
        <v>397</v>
      </c>
      <c r="C358" s="34">
        <v>8</v>
      </c>
      <c r="D358" s="34">
        <v>11</v>
      </c>
      <c r="E358" s="34">
        <v>0.6</v>
      </c>
      <c r="F358" s="34">
        <v>97</v>
      </c>
      <c r="G358" s="34">
        <v>18</v>
      </c>
      <c r="H358" s="34">
        <v>13</v>
      </c>
      <c r="I358" s="10">
        <f t="shared" si="85"/>
        <v>8</v>
      </c>
      <c r="J358" s="10">
        <f t="shared" si="86"/>
        <v>13.75</v>
      </c>
      <c r="K358" s="10">
        <f t="shared" si="87"/>
        <v>15</v>
      </c>
      <c r="L358" s="10">
        <f t="shared" si="88"/>
        <v>48.5</v>
      </c>
      <c r="M358" s="10">
        <f t="shared" si="89"/>
        <v>18</v>
      </c>
      <c r="N358" s="10">
        <f t="shared" si="90"/>
        <v>18.571428571428573</v>
      </c>
      <c r="O358" s="10">
        <f t="shared" si="91"/>
        <v>48.5</v>
      </c>
      <c r="P358" s="35" t="str">
        <f t="shared" si="92"/>
        <v/>
      </c>
      <c r="Q358" s="35" t="str">
        <f t="shared" si="93"/>
        <v>一级,优</v>
      </c>
      <c r="R358" s="36">
        <f t="shared" si="94"/>
        <v>72.222222222222214</v>
      </c>
      <c r="S358" s="36">
        <f t="shared" si="95"/>
        <v>30.070197309867144</v>
      </c>
      <c r="T358" s="36">
        <f t="shared" si="96"/>
        <v>42.152024912355074</v>
      </c>
      <c r="U358" s="37" t="b">
        <f t="shared" si="97"/>
        <v>0</v>
      </c>
      <c r="V358" s="36">
        <f t="shared" si="98"/>
        <v>103.33333333333333</v>
      </c>
      <c r="W358" s="37">
        <f t="shared" si="99"/>
        <v>0</v>
      </c>
      <c r="X358" s="37" t="b">
        <f t="shared" si="100"/>
        <v>0</v>
      </c>
      <c r="Y358" s="36">
        <f t="shared" si="101"/>
        <v>56.833333333333329</v>
      </c>
    </row>
    <row r="359" spans="1:25">
      <c r="A359" s="33" t="s">
        <v>42</v>
      </c>
      <c r="B359" s="33" t="s">
        <v>398</v>
      </c>
      <c r="C359" s="34">
        <v>8</v>
      </c>
      <c r="D359" s="34">
        <v>12</v>
      </c>
      <c r="E359" s="34">
        <v>0.6</v>
      </c>
      <c r="F359" s="34">
        <v>99</v>
      </c>
      <c r="G359" s="34">
        <v>34</v>
      </c>
      <c r="H359" s="34">
        <v>13</v>
      </c>
      <c r="I359" s="10">
        <f t="shared" si="85"/>
        <v>8</v>
      </c>
      <c r="J359" s="10">
        <f t="shared" si="86"/>
        <v>15</v>
      </c>
      <c r="K359" s="10">
        <f t="shared" si="87"/>
        <v>15</v>
      </c>
      <c r="L359" s="10">
        <f t="shared" si="88"/>
        <v>49.5</v>
      </c>
      <c r="M359" s="10">
        <f t="shared" si="89"/>
        <v>34</v>
      </c>
      <c r="N359" s="10">
        <f t="shared" si="90"/>
        <v>18.571428571428573</v>
      </c>
      <c r="O359" s="10">
        <f t="shared" si="91"/>
        <v>49.5</v>
      </c>
      <c r="P359" s="35" t="str">
        <f t="shared" si="92"/>
        <v/>
      </c>
      <c r="Q359" s="35" t="str">
        <f t="shared" si="93"/>
        <v>一级,优</v>
      </c>
      <c r="R359" s="36">
        <f t="shared" si="94"/>
        <v>38.235294117647058</v>
      </c>
      <c r="S359" s="36">
        <f t="shared" si="95"/>
        <v>30.22451829752147</v>
      </c>
      <c r="T359" s="36">
        <f t="shared" si="96"/>
        <v>8.0107758201255876</v>
      </c>
      <c r="U359" s="37" t="b">
        <f t="shared" si="97"/>
        <v>0</v>
      </c>
      <c r="V359" s="36">
        <f t="shared" si="98"/>
        <v>82.333333333333329</v>
      </c>
      <c r="W359" s="37">
        <f t="shared" si="99"/>
        <v>0</v>
      </c>
      <c r="X359" s="37" t="b">
        <f t="shared" si="100"/>
        <v>0</v>
      </c>
      <c r="Y359" s="36">
        <f t="shared" si="101"/>
        <v>45.283333333333331</v>
      </c>
    </row>
    <row r="360" spans="1:25">
      <c r="A360" s="33" t="s">
        <v>42</v>
      </c>
      <c r="B360" s="33" t="s">
        <v>399</v>
      </c>
      <c r="C360" s="34">
        <v>8</v>
      </c>
      <c r="D360" s="34">
        <v>10</v>
      </c>
      <c r="E360" s="34">
        <v>0.6</v>
      </c>
      <c r="F360" s="34">
        <v>103</v>
      </c>
      <c r="G360" s="34">
        <v>46</v>
      </c>
      <c r="H360" s="34">
        <v>13</v>
      </c>
      <c r="I360" s="10">
        <f t="shared" si="85"/>
        <v>8</v>
      </c>
      <c r="J360" s="10">
        <f t="shared" si="86"/>
        <v>12.5</v>
      </c>
      <c r="K360" s="10">
        <f t="shared" si="87"/>
        <v>15</v>
      </c>
      <c r="L360" s="10">
        <f t="shared" si="88"/>
        <v>52.5</v>
      </c>
      <c r="M360" s="10">
        <f t="shared" si="89"/>
        <v>46</v>
      </c>
      <c r="N360" s="10">
        <f t="shared" si="90"/>
        <v>18.571428571428573</v>
      </c>
      <c r="O360" s="10">
        <f t="shared" si="91"/>
        <v>52.5</v>
      </c>
      <c r="P360" s="35" t="str">
        <f t="shared" si="92"/>
        <v>O3</v>
      </c>
      <c r="Q360" s="35" t="str">
        <f t="shared" si="93"/>
        <v>二级，良</v>
      </c>
      <c r="R360" s="36">
        <f t="shared" si="94"/>
        <v>28.260869565217391</v>
      </c>
      <c r="S360" s="36">
        <f t="shared" si="95"/>
        <v>28.541878949647494</v>
      </c>
      <c r="T360" s="36">
        <f t="shared" si="96"/>
        <v>-0.28100938443010293</v>
      </c>
      <c r="U360" s="37" t="b">
        <f t="shared" si="97"/>
        <v>0</v>
      </c>
      <c r="V360" s="36">
        <f t="shared" si="98"/>
        <v>64</v>
      </c>
      <c r="W360" s="37">
        <f t="shared" si="99"/>
        <v>0</v>
      </c>
      <c r="X360" s="37" t="b">
        <f t="shared" si="100"/>
        <v>0</v>
      </c>
      <c r="Y360" s="36">
        <f t="shared" si="101"/>
        <v>35.200000000000003</v>
      </c>
    </row>
    <row r="361" spans="1:25">
      <c r="A361" s="33" t="s">
        <v>42</v>
      </c>
      <c r="B361" s="33" t="s">
        <v>400</v>
      </c>
      <c r="C361" s="34">
        <v>8</v>
      </c>
      <c r="D361" s="34">
        <v>9</v>
      </c>
      <c r="E361" s="34">
        <v>0.6</v>
      </c>
      <c r="F361" s="34">
        <v>100</v>
      </c>
      <c r="G361" s="34">
        <v>23</v>
      </c>
      <c r="H361" s="34">
        <v>11</v>
      </c>
      <c r="I361" s="10">
        <f t="shared" si="85"/>
        <v>8</v>
      </c>
      <c r="J361" s="10">
        <f t="shared" si="86"/>
        <v>11.25</v>
      </c>
      <c r="K361" s="10">
        <f t="shared" si="87"/>
        <v>15</v>
      </c>
      <c r="L361" s="10">
        <f t="shared" si="88"/>
        <v>50</v>
      </c>
      <c r="M361" s="10">
        <f t="shared" si="89"/>
        <v>23</v>
      </c>
      <c r="N361" s="10">
        <f t="shared" si="90"/>
        <v>15.714285714285714</v>
      </c>
      <c r="O361" s="10">
        <f t="shared" si="91"/>
        <v>50</v>
      </c>
      <c r="P361" s="35" t="str">
        <f t="shared" si="92"/>
        <v/>
      </c>
      <c r="Q361" s="35" t="str">
        <f t="shared" si="93"/>
        <v>一级,优</v>
      </c>
      <c r="R361" s="36">
        <f t="shared" si="94"/>
        <v>47.826086956521742</v>
      </c>
      <c r="S361" s="36">
        <f t="shared" si="95"/>
        <v>24.126118080082275</v>
      </c>
      <c r="T361" s="36">
        <f t="shared" si="96"/>
        <v>23.699968876439467</v>
      </c>
      <c r="U361" s="37" t="b">
        <f t="shared" si="97"/>
        <v>0</v>
      </c>
      <c r="V361" s="36">
        <f t="shared" si="98"/>
        <v>63.333333333333336</v>
      </c>
      <c r="W361" s="37">
        <f t="shared" si="99"/>
        <v>0</v>
      </c>
      <c r="X361" s="37" t="b">
        <f t="shared" si="100"/>
        <v>0</v>
      </c>
      <c r="Y361" s="36">
        <f t="shared" si="101"/>
        <v>34.833333333333336</v>
      </c>
    </row>
    <row r="362" spans="1:25">
      <c r="A362" s="33" t="s">
        <v>42</v>
      </c>
      <c r="B362" s="33" t="s">
        <v>401</v>
      </c>
      <c r="C362" s="34">
        <v>8</v>
      </c>
      <c r="D362" s="34">
        <v>10</v>
      </c>
      <c r="E362" s="34">
        <v>0.6</v>
      </c>
      <c r="F362" s="34">
        <v>92</v>
      </c>
      <c r="G362" s="34">
        <v>15</v>
      </c>
      <c r="H362" s="34">
        <v>8</v>
      </c>
      <c r="I362" s="10">
        <f t="shared" si="85"/>
        <v>8</v>
      </c>
      <c r="J362" s="10">
        <f t="shared" si="86"/>
        <v>12.5</v>
      </c>
      <c r="K362" s="10">
        <f t="shared" si="87"/>
        <v>15</v>
      </c>
      <c r="L362" s="10">
        <f t="shared" si="88"/>
        <v>46</v>
      </c>
      <c r="M362" s="10">
        <f t="shared" si="89"/>
        <v>15</v>
      </c>
      <c r="N362" s="10">
        <f t="shared" si="90"/>
        <v>11.428571428571429</v>
      </c>
      <c r="O362" s="10">
        <f t="shared" si="91"/>
        <v>46</v>
      </c>
      <c r="P362" s="35" t="str">
        <f t="shared" si="92"/>
        <v/>
      </c>
      <c r="Q362" s="35" t="str">
        <f t="shared" si="93"/>
        <v>一级,优</v>
      </c>
      <c r="R362" s="36">
        <f t="shared" si="94"/>
        <v>53.333333333333336</v>
      </c>
      <c r="S362" s="36">
        <f t="shared" si="95"/>
        <v>24.307277500372127</v>
      </c>
      <c r="T362" s="36">
        <f t="shared" si="96"/>
        <v>29.026055832961209</v>
      </c>
      <c r="U362" s="37" t="b">
        <f t="shared" si="97"/>
        <v>0</v>
      </c>
      <c r="V362" s="36">
        <f t="shared" si="98"/>
        <v>55.666666666666664</v>
      </c>
      <c r="W362" s="37">
        <f t="shared" si="99"/>
        <v>0</v>
      </c>
      <c r="X362" s="37" t="b">
        <f t="shared" si="100"/>
        <v>0</v>
      </c>
      <c r="Y362" s="36">
        <f t="shared" si="101"/>
        <v>30.616666666666667</v>
      </c>
    </row>
    <row r="363" spans="1:25">
      <c r="A363" s="33" t="s">
        <v>42</v>
      </c>
      <c r="B363" s="33" t="s">
        <v>402</v>
      </c>
      <c r="C363" s="34">
        <v>8</v>
      </c>
      <c r="D363" s="34">
        <v>9</v>
      </c>
      <c r="E363" s="34">
        <v>0.6</v>
      </c>
      <c r="F363" s="34">
        <v>93</v>
      </c>
      <c r="G363" s="34">
        <v>14</v>
      </c>
      <c r="H363" s="34">
        <v>6</v>
      </c>
      <c r="I363" s="10">
        <f t="shared" si="85"/>
        <v>8</v>
      </c>
      <c r="J363" s="10">
        <f t="shared" si="86"/>
        <v>11.25</v>
      </c>
      <c r="K363" s="10">
        <f t="shared" si="87"/>
        <v>15</v>
      </c>
      <c r="L363" s="10">
        <f t="shared" si="88"/>
        <v>46.5</v>
      </c>
      <c r="M363" s="10">
        <f t="shared" si="89"/>
        <v>14</v>
      </c>
      <c r="N363" s="10">
        <f t="shared" si="90"/>
        <v>8.5714285714285712</v>
      </c>
      <c r="O363" s="10">
        <f t="shared" si="91"/>
        <v>46.5</v>
      </c>
      <c r="P363" s="35" t="str">
        <f t="shared" si="92"/>
        <v/>
      </c>
      <c r="Q363" s="35" t="str">
        <f t="shared" si="93"/>
        <v>一级,优</v>
      </c>
      <c r="R363" s="36">
        <f t="shared" si="94"/>
        <v>42.857142857142854</v>
      </c>
      <c r="S363" s="36">
        <f t="shared" si="95"/>
        <v>24.75172194481657</v>
      </c>
      <c r="T363" s="36">
        <f t="shared" si="96"/>
        <v>18.105420912326284</v>
      </c>
      <c r="U363" s="37" t="b">
        <f t="shared" si="97"/>
        <v>0</v>
      </c>
      <c r="V363" s="36">
        <f t="shared" si="98"/>
        <v>52.333333333333336</v>
      </c>
      <c r="W363" s="37">
        <f t="shared" si="99"/>
        <v>0</v>
      </c>
      <c r="X363" s="37" t="b">
        <f t="shared" si="100"/>
        <v>0</v>
      </c>
      <c r="Y363" s="36">
        <f t="shared" si="101"/>
        <v>28.783333333333335</v>
      </c>
    </row>
    <row r="364" spans="1:25">
      <c r="A364" s="33" t="s">
        <v>42</v>
      </c>
      <c r="B364" s="33" t="s">
        <v>403</v>
      </c>
      <c r="C364" s="34">
        <v>8</v>
      </c>
      <c r="D364" s="34">
        <v>8</v>
      </c>
      <c r="E364" s="34">
        <v>0.6</v>
      </c>
      <c r="F364" s="34">
        <v>92</v>
      </c>
      <c r="G364" s="34">
        <v>31</v>
      </c>
      <c r="H364" s="34">
        <v>6</v>
      </c>
      <c r="I364" s="10">
        <f t="shared" si="85"/>
        <v>8</v>
      </c>
      <c r="J364" s="10">
        <f t="shared" si="86"/>
        <v>10</v>
      </c>
      <c r="K364" s="10">
        <f t="shared" si="87"/>
        <v>15</v>
      </c>
      <c r="L364" s="10">
        <f t="shared" si="88"/>
        <v>46</v>
      </c>
      <c r="M364" s="10">
        <f t="shared" si="89"/>
        <v>31</v>
      </c>
      <c r="N364" s="10">
        <f t="shared" si="90"/>
        <v>8.5714285714285712</v>
      </c>
      <c r="O364" s="10">
        <f t="shared" si="91"/>
        <v>46</v>
      </c>
      <c r="P364" s="35" t="str">
        <f t="shared" si="92"/>
        <v/>
      </c>
      <c r="Q364" s="35" t="str">
        <f t="shared" si="93"/>
        <v>一级,优</v>
      </c>
      <c r="R364" s="36">
        <f t="shared" si="94"/>
        <v>19.35483870967742</v>
      </c>
      <c r="S364" s="36">
        <f t="shared" si="95"/>
        <v>23.561245754340387</v>
      </c>
      <c r="T364" s="36">
        <f t="shared" si="96"/>
        <v>-4.2064070446629671</v>
      </c>
      <c r="U364" s="37" t="b">
        <f t="shared" si="97"/>
        <v>0</v>
      </c>
      <c r="V364" s="36">
        <f t="shared" si="98"/>
        <v>50</v>
      </c>
      <c r="W364" s="37">
        <f t="shared" si="99"/>
        <v>0</v>
      </c>
      <c r="X364" s="37" t="b">
        <f t="shared" si="100"/>
        <v>0</v>
      </c>
      <c r="Y364" s="36">
        <f t="shared" si="101"/>
        <v>27.5</v>
      </c>
    </row>
    <row r="365" spans="1:25">
      <c r="A365" s="33" t="s">
        <v>42</v>
      </c>
      <c r="B365" s="33" t="s">
        <v>404</v>
      </c>
      <c r="C365" s="34">
        <v>8</v>
      </c>
      <c r="D365" s="34">
        <v>9</v>
      </c>
      <c r="E365" s="34">
        <v>0.6</v>
      </c>
      <c r="F365" s="34">
        <v>94</v>
      </c>
      <c r="G365" s="34">
        <v>13</v>
      </c>
      <c r="H365" s="34">
        <v>6</v>
      </c>
      <c r="I365" s="10">
        <f t="shared" ref="I365:I428" si="102">IF(COUNT(C365)=1,IF(C365&gt;2620,500,IF(C365&gt;=2100,(C365-2100)*(500-400)/(2620-2100)+400,IF(C365&gt;=1600,(C365-1600)*(400-300)/(2100-1600)+300,IF(C365&gt;=800,(C365-800)*(300-200)/(1600-800)+200,IF(C365&gt;=475,(C365-475)*(200-150)/(800-475)+150,IF(C365&gt;=150,(C365-150)*(150-100)/(475-150)+100,IF(C365&gt;=50,(C365-50)*(100-50)/(150-50)+50,IF(C365&gt;=0,(C365-0)*(50-0)/(50-0)+0,"无效值")))))))))</f>
        <v>8</v>
      </c>
      <c r="J365" s="10">
        <f t="shared" ref="J365:J428" si="103">IF(COUNT(D365)=1,IF(D365&gt;940,500,IF(D365&gt;=750,(D365-750)*(500-400)/(940-750)+400,IF(D365&gt;=565,(D365-565)*(400-300)/(750-565)+300,IF(D365&gt;=280,(D365-280)*(300-200)/(565-280)+200,IF(D365&gt;=180,(D365-180)*(200-150)/(280-180)+150,IF(D365&gt;=80,(D365-80)*(150-100)/(180-80)+100,IF(D365&gt;=40,(D365-40)*(100-50)/(80-40)+50,IF(D365&gt;=0,(D365-0)*(50-0)/(40-0)+0,"无效值")))))))))</f>
        <v>11.25</v>
      </c>
      <c r="K365" s="10">
        <f t="shared" ref="K365:K428" si="104">IF(COUNT(E365)=1,IF(E365&gt;60,500,IF(E365&gt;=48,(E365-48)*(500-400)/(60-48)+400,IF(E365&gt;=36,(E365-36)*(400-300)/(48-36)+300,IF(E365&gt;=24,(E365-24)*(300-200)/(36-24)+200,IF(E365&gt;=14,(E365-14)*(200-150)/(24-14)+150,IF(E365&gt;=4,(E365-4)*(150-100)/(14-4)+100,IF(E365&gt;=2,(E365-2)*(100-50)/(4-2)+50,IF(E365&gt;=0,(E365-0)*(50-0)/(2-0)+0,"无效值")))))))))</f>
        <v>15</v>
      </c>
      <c r="L365" s="10">
        <f t="shared" ref="L365:L428" si="105">IF(COUNT(F365)=1,IF(F365&gt;800,500,IF(F365&gt;=265,(F365-265)*(300-200)/(800-265)+200,IF(F365&gt;=215,(F365-215)*(200-150)/(265-215)+150,IF(F365&gt;=160,(F365-160)*(150-100)/(215-160)+100,IF(F365&gt;=100,(F365-100)*(100-50)/(160-100)+50,IF(F365&gt;=0,(F365-0)*(50-0)/(100-0)+0,"无效值")))))))</f>
        <v>47</v>
      </c>
      <c r="M365" s="10">
        <f t="shared" ref="M365:M428" si="106">IF(COUNT(G365)=1,IF(G365&gt;600,500,IF(G365&gt;=500,(G365-500)*(500-400)/(600-500)+400,IF(G365&gt;=420,(G365-420)*(400-300)/(500-420)+300,IF(G365&gt;=350,(G365-350)*(300-200)/(420-350)+200,IF(G365&gt;=250,(G365-250)*(200-150)/(350-250)+150,IF(G365&gt;=150,(G365-150)*(150-100)/(250-150)+100,IF(G365&gt;=50,(G365-50)*(100-50)/(150-50)+50,IF(G365&gt;=0,(G365-0)*(50-0)/(50-0)+0,"无效值")))))))))</f>
        <v>13</v>
      </c>
      <c r="N365" s="10">
        <f t="shared" ref="N365:N428" si="107">IF(COUNT(H365)=1,IF(H365&gt;500,500,IF(H365&gt;=350,(H365-350)*(500-400)/(500-350)+400,IF(H365&gt;=250,(H365-250)*(400-300)/(350-250)+300,IF(H365&gt;=150,(H365-150)*(300-200)/(250-150)+200,IF(H365&gt;=115,(H365-115)*(200-150)/(150-115)+150,IF(H365&gt;=75,(H365-75)*(150-100)/(115-75)+100,IF(H365&gt;=35,(H365-35)*(100-50)/(75-35)+50,IF(H365&gt;=0,(H365-0)*(50-0)/(35-0)+0,"无效值")))))))))</f>
        <v>8.5714285714285712</v>
      </c>
      <c r="O365" s="10">
        <f t="shared" ref="O365:O428" si="108">IF(MAX(I365:N365)&lt;=100,IF(COUNTIF(C365:N365,"&gt;0")=12,MAX(I365:N365),""),MAX(I365:N365))</f>
        <v>47</v>
      </c>
      <c r="P365" s="35" t="str">
        <f t="shared" ref="P365:P428" si="109">IF(O365&lt;=50,"",IF(O365=I365,"SO2",IF(O365=J365,"NO2",IF(O365=K365,"CO",IF(O365=L365,"O3",IF(O365=M365,"PM10",IF(O365=N365,"PM2.5",)))))))</f>
        <v/>
      </c>
      <c r="Q365" s="35" t="str">
        <f t="shared" ref="Q365:Q428" si="110">IF(COUNT(O365)=1,IF(O365&lt;=50,"一级,优",IF(O365&lt;=100,"二级，良",IF(O365&lt;=150,"三级，轻度污染",IF(O365&lt;=200,"四级，中度污染",IF(O365&lt;=300,"五级，重度污染",IF(O365&gt;300,"六级，严重污染")))))))</f>
        <v>一级,优</v>
      </c>
      <c r="R365" s="36">
        <f t="shared" ref="R365:R428" si="111">H365/G365*100</f>
        <v>46.153846153846153</v>
      </c>
      <c r="S365" s="36">
        <f t="shared" ref="S365:S428" si="112">AVERAGE(R359:R364)*0.5</f>
        <v>19.155630461628316</v>
      </c>
      <c r="T365" s="36">
        <f t="shared" ref="T365:T428" si="113">R365-S365</f>
        <v>26.998215692217837</v>
      </c>
      <c r="U365" s="37" t="b">
        <f t="shared" ref="U365:U428" si="114">IF(G365&gt;150,"PM10")</f>
        <v>0</v>
      </c>
      <c r="V365" s="36">
        <f t="shared" ref="V365:V428" si="115">AVERAGE(G359:G364)*2</f>
        <v>54.333333333333336</v>
      </c>
      <c r="W365" s="37">
        <f t="shared" ref="W365:W428" si="116">IF(V365="","",IF(G365&gt;=V365,1,0))</f>
        <v>0</v>
      </c>
      <c r="X365" s="37" t="b">
        <f t="shared" ref="X365:X428" si="117">IF(G365&gt;150,"PM10")</f>
        <v>0</v>
      </c>
      <c r="Y365" s="36">
        <f t="shared" ref="Y365:Y428" si="118">AVERAGE(G359:G364)*10%+AVERAGE(G359:G364)</f>
        <v>29.883333333333333</v>
      </c>
    </row>
    <row r="366" spans="1:25">
      <c r="A366" s="33" t="s">
        <v>42</v>
      </c>
      <c r="B366" s="33" t="s">
        <v>405</v>
      </c>
      <c r="C366" s="34">
        <v>8</v>
      </c>
      <c r="D366" s="34">
        <v>9</v>
      </c>
      <c r="E366" s="34">
        <v>0.6</v>
      </c>
      <c r="F366" s="34">
        <v>93</v>
      </c>
      <c r="G366" s="34">
        <v>20</v>
      </c>
      <c r="H366" s="34">
        <v>6</v>
      </c>
      <c r="I366" s="10">
        <f t="shared" si="102"/>
        <v>8</v>
      </c>
      <c r="J366" s="10">
        <f t="shared" si="103"/>
        <v>11.25</v>
      </c>
      <c r="K366" s="10">
        <f t="shared" si="104"/>
        <v>15</v>
      </c>
      <c r="L366" s="10">
        <f t="shared" si="105"/>
        <v>46.5</v>
      </c>
      <c r="M366" s="10">
        <f t="shared" si="106"/>
        <v>20</v>
      </c>
      <c r="N366" s="10">
        <f t="shared" si="107"/>
        <v>8.5714285714285712</v>
      </c>
      <c r="O366" s="10">
        <f t="shared" si="108"/>
        <v>46.5</v>
      </c>
      <c r="P366" s="35" t="str">
        <f t="shared" si="109"/>
        <v/>
      </c>
      <c r="Q366" s="35" t="str">
        <f t="shared" si="110"/>
        <v>一级,优</v>
      </c>
      <c r="R366" s="36">
        <f t="shared" si="111"/>
        <v>30</v>
      </c>
      <c r="S366" s="36">
        <f t="shared" si="112"/>
        <v>19.81550979797824</v>
      </c>
      <c r="T366" s="36">
        <f t="shared" si="113"/>
        <v>10.18449020202176</v>
      </c>
      <c r="U366" s="37" t="b">
        <f t="shared" si="114"/>
        <v>0</v>
      </c>
      <c r="V366" s="36">
        <f t="shared" si="115"/>
        <v>47.333333333333336</v>
      </c>
      <c r="W366" s="37">
        <f t="shared" si="116"/>
        <v>0</v>
      </c>
      <c r="X366" s="37" t="b">
        <f t="shared" si="117"/>
        <v>0</v>
      </c>
      <c r="Y366" s="36">
        <f t="shared" si="118"/>
        <v>26.033333333333335</v>
      </c>
    </row>
    <row r="367" spans="1:25">
      <c r="A367" s="33" t="s">
        <v>42</v>
      </c>
      <c r="B367" s="33" t="s">
        <v>406</v>
      </c>
      <c r="C367" s="34">
        <v>8</v>
      </c>
      <c r="D367" s="34">
        <v>7</v>
      </c>
      <c r="E367" s="34">
        <v>0.6</v>
      </c>
      <c r="F367" s="34">
        <v>94</v>
      </c>
      <c r="G367" s="34">
        <v>10</v>
      </c>
      <c r="H367" s="34">
        <v>6</v>
      </c>
      <c r="I367" s="10">
        <f t="shared" si="102"/>
        <v>8</v>
      </c>
      <c r="J367" s="10">
        <f t="shared" si="103"/>
        <v>8.75</v>
      </c>
      <c r="K367" s="10">
        <f t="shared" si="104"/>
        <v>15</v>
      </c>
      <c r="L367" s="10">
        <f t="shared" si="105"/>
        <v>47</v>
      </c>
      <c r="M367" s="10">
        <f t="shared" si="106"/>
        <v>10</v>
      </c>
      <c r="N367" s="10">
        <f t="shared" si="107"/>
        <v>8.5714285714285712</v>
      </c>
      <c r="O367" s="10">
        <f t="shared" si="108"/>
        <v>47</v>
      </c>
      <c r="P367" s="35" t="str">
        <f t="shared" si="109"/>
        <v/>
      </c>
      <c r="Q367" s="35" t="str">
        <f t="shared" si="110"/>
        <v>一级,优</v>
      </c>
      <c r="R367" s="36">
        <f t="shared" si="111"/>
        <v>60</v>
      </c>
      <c r="S367" s="36">
        <f t="shared" si="112"/>
        <v>19.960437334210123</v>
      </c>
      <c r="T367" s="36">
        <f t="shared" si="113"/>
        <v>40.039562665789873</v>
      </c>
      <c r="U367" s="37" t="b">
        <f t="shared" si="114"/>
        <v>0</v>
      </c>
      <c r="V367" s="36">
        <f t="shared" si="115"/>
        <v>38.666666666666664</v>
      </c>
      <c r="W367" s="37">
        <f t="shared" si="116"/>
        <v>0</v>
      </c>
      <c r="X367" s="37" t="b">
        <f t="shared" si="117"/>
        <v>0</v>
      </c>
      <c r="Y367" s="36">
        <f t="shared" si="118"/>
        <v>21.266666666666666</v>
      </c>
    </row>
    <row r="368" spans="1:25">
      <c r="A368" s="33" t="s">
        <v>42</v>
      </c>
      <c r="B368" s="33" t="s">
        <v>407</v>
      </c>
      <c r="C368" s="34">
        <v>8</v>
      </c>
      <c r="D368" s="34">
        <v>7</v>
      </c>
      <c r="E368" s="34">
        <v>0.6</v>
      </c>
      <c r="F368" s="34">
        <v>93</v>
      </c>
      <c r="G368" s="34">
        <v>14</v>
      </c>
      <c r="H368" s="34">
        <v>6</v>
      </c>
      <c r="I368" s="10">
        <f t="shared" si="102"/>
        <v>8</v>
      </c>
      <c r="J368" s="10">
        <f t="shared" si="103"/>
        <v>8.75</v>
      </c>
      <c r="K368" s="10">
        <f t="shared" si="104"/>
        <v>15</v>
      </c>
      <c r="L368" s="10">
        <f t="shared" si="105"/>
        <v>46.5</v>
      </c>
      <c r="M368" s="10">
        <f t="shared" si="106"/>
        <v>14</v>
      </c>
      <c r="N368" s="10">
        <f t="shared" si="107"/>
        <v>8.5714285714285712</v>
      </c>
      <c r="O368" s="10">
        <f t="shared" si="108"/>
        <v>46.5</v>
      </c>
      <c r="P368" s="35" t="str">
        <f t="shared" si="109"/>
        <v/>
      </c>
      <c r="Q368" s="35" t="str">
        <f t="shared" si="110"/>
        <v>一级,优</v>
      </c>
      <c r="R368" s="36">
        <f t="shared" si="111"/>
        <v>42.857142857142854</v>
      </c>
      <c r="S368" s="36">
        <f t="shared" si="112"/>
        <v>20.974930087833314</v>
      </c>
      <c r="T368" s="36">
        <f t="shared" si="113"/>
        <v>21.88221276930954</v>
      </c>
      <c r="U368" s="37" t="b">
        <f t="shared" si="114"/>
        <v>0</v>
      </c>
      <c r="V368" s="36">
        <f t="shared" si="115"/>
        <v>34.333333333333336</v>
      </c>
      <c r="W368" s="37">
        <f t="shared" si="116"/>
        <v>0</v>
      </c>
      <c r="X368" s="37" t="b">
        <f t="shared" si="117"/>
        <v>0</v>
      </c>
      <c r="Y368" s="36">
        <f t="shared" si="118"/>
        <v>18.883333333333333</v>
      </c>
    </row>
    <row r="369" spans="1:25">
      <c r="A369" s="33" t="s">
        <v>42</v>
      </c>
      <c r="B369" s="33" t="s">
        <v>408</v>
      </c>
      <c r="C369" s="34">
        <v>8</v>
      </c>
      <c r="D369" s="34">
        <v>7</v>
      </c>
      <c r="E369" s="34">
        <v>0.6</v>
      </c>
      <c r="F369" s="34">
        <v>90</v>
      </c>
      <c r="G369" s="34">
        <v>8</v>
      </c>
      <c r="H369" s="34">
        <v>7</v>
      </c>
      <c r="I369" s="10">
        <f t="shared" si="102"/>
        <v>8</v>
      </c>
      <c r="J369" s="10">
        <f t="shared" si="103"/>
        <v>8.75</v>
      </c>
      <c r="K369" s="10">
        <f t="shared" si="104"/>
        <v>15</v>
      </c>
      <c r="L369" s="10">
        <f t="shared" si="105"/>
        <v>45</v>
      </c>
      <c r="M369" s="10">
        <f t="shared" si="106"/>
        <v>8</v>
      </c>
      <c r="N369" s="10">
        <f t="shared" si="107"/>
        <v>10</v>
      </c>
      <c r="O369" s="10">
        <f t="shared" si="108"/>
        <v>45</v>
      </c>
      <c r="P369" s="35" t="str">
        <f t="shared" si="109"/>
        <v/>
      </c>
      <c r="Q369" s="35" t="str">
        <f t="shared" si="110"/>
        <v>一级,优</v>
      </c>
      <c r="R369" s="36">
        <f t="shared" si="111"/>
        <v>87.5</v>
      </c>
      <c r="S369" s="36">
        <f t="shared" si="112"/>
        <v>20.101914214817441</v>
      </c>
      <c r="T369" s="36">
        <f t="shared" si="113"/>
        <v>67.398085785182559</v>
      </c>
      <c r="U369" s="37" t="b">
        <f t="shared" si="114"/>
        <v>0</v>
      </c>
      <c r="V369" s="36">
        <f t="shared" si="115"/>
        <v>34</v>
      </c>
      <c r="W369" s="37">
        <f t="shared" si="116"/>
        <v>0</v>
      </c>
      <c r="X369" s="37" t="b">
        <f t="shared" si="117"/>
        <v>0</v>
      </c>
      <c r="Y369" s="36">
        <f t="shared" si="118"/>
        <v>18.7</v>
      </c>
    </row>
    <row r="370" spans="1:25">
      <c r="A370" s="33" t="s">
        <v>42</v>
      </c>
      <c r="B370" s="33" t="s">
        <v>409</v>
      </c>
      <c r="C370" s="34">
        <v>8</v>
      </c>
      <c r="D370" s="34">
        <v>7</v>
      </c>
      <c r="E370" s="34">
        <v>0.6</v>
      </c>
      <c r="F370" s="34">
        <v>86</v>
      </c>
      <c r="G370" s="34">
        <v>5</v>
      </c>
      <c r="H370" s="34">
        <v>7</v>
      </c>
      <c r="I370" s="10">
        <f t="shared" si="102"/>
        <v>8</v>
      </c>
      <c r="J370" s="10">
        <f t="shared" si="103"/>
        <v>8.75</v>
      </c>
      <c r="K370" s="10">
        <f t="shared" si="104"/>
        <v>15</v>
      </c>
      <c r="L370" s="10">
        <f t="shared" si="105"/>
        <v>43</v>
      </c>
      <c r="M370" s="10">
        <f t="shared" si="106"/>
        <v>5</v>
      </c>
      <c r="N370" s="10">
        <f t="shared" si="107"/>
        <v>10</v>
      </c>
      <c r="O370" s="10">
        <f t="shared" si="108"/>
        <v>43</v>
      </c>
      <c r="P370" s="35" t="str">
        <f t="shared" si="109"/>
        <v/>
      </c>
      <c r="Q370" s="35" t="str">
        <f t="shared" si="110"/>
        <v>一级,优</v>
      </c>
      <c r="R370" s="36">
        <f t="shared" si="111"/>
        <v>140</v>
      </c>
      <c r="S370" s="36">
        <f t="shared" si="112"/>
        <v>23.822152310055532</v>
      </c>
      <c r="T370" s="36">
        <f t="shared" si="113"/>
        <v>116.17784768994447</v>
      </c>
      <c r="U370" s="37" t="b">
        <f t="shared" si="114"/>
        <v>0</v>
      </c>
      <c r="V370" s="36">
        <f t="shared" si="115"/>
        <v>32</v>
      </c>
      <c r="W370" s="37">
        <f t="shared" si="116"/>
        <v>0</v>
      </c>
      <c r="X370" s="37" t="b">
        <f t="shared" si="117"/>
        <v>0</v>
      </c>
      <c r="Y370" s="36">
        <f t="shared" si="118"/>
        <v>17.600000000000001</v>
      </c>
    </row>
    <row r="371" spans="1:25">
      <c r="A371" s="33" t="s">
        <v>42</v>
      </c>
      <c r="B371" s="33" t="s">
        <v>410</v>
      </c>
      <c r="C371" s="34">
        <v>8</v>
      </c>
      <c r="D371" s="34">
        <v>8</v>
      </c>
      <c r="E371" s="34">
        <v>0.6</v>
      </c>
      <c r="F371" s="34">
        <v>82</v>
      </c>
      <c r="G371" s="34">
        <v>8</v>
      </c>
      <c r="H371" s="34">
        <v>10</v>
      </c>
      <c r="I371" s="10">
        <f t="shared" si="102"/>
        <v>8</v>
      </c>
      <c r="J371" s="10">
        <f t="shared" si="103"/>
        <v>10</v>
      </c>
      <c r="K371" s="10">
        <f t="shared" si="104"/>
        <v>15</v>
      </c>
      <c r="L371" s="10">
        <f t="shared" si="105"/>
        <v>41</v>
      </c>
      <c r="M371" s="10">
        <f t="shared" si="106"/>
        <v>8</v>
      </c>
      <c r="N371" s="10">
        <f t="shared" si="107"/>
        <v>14.285714285714286</v>
      </c>
      <c r="O371" s="10">
        <f t="shared" si="108"/>
        <v>41</v>
      </c>
      <c r="P371" s="35" t="str">
        <f t="shared" si="109"/>
        <v/>
      </c>
      <c r="Q371" s="35" t="str">
        <f t="shared" si="110"/>
        <v>一级,优</v>
      </c>
      <c r="R371" s="36">
        <f t="shared" si="111"/>
        <v>125</v>
      </c>
      <c r="S371" s="36">
        <f t="shared" si="112"/>
        <v>33.875915750915752</v>
      </c>
      <c r="T371" s="36">
        <f t="shared" si="113"/>
        <v>91.124084249084248</v>
      </c>
      <c r="U371" s="37" t="b">
        <f t="shared" si="114"/>
        <v>0</v>
      </c>
      <c r="V371" s="36">
        <f t="shared" si="115"/>
        <v>23.333333333333332</v>
      </c>
      <c r="W371" s="37">
        <f t="shared" si="116"/>
        <v>0</v>
      </c>
      <c r="X371" s="37" t="b">
        <f t="shared" si="117"/>
        <v>0</v>
      </c>
      <c r="Y371" s="36">
        <f t="shared" si="118"/>
        <v>12.833333333333332</v>
      </c>
    </row>
    <row r="372" spans="1:25">
      <c r="A372" s="33" t="s">
        <v>42</v>
      </c>
      <c r="B372" s="33" t="s">
        <v>411</v>
      </c>
      <c r="C372" s="34">
        <v>8</v>
      </c>
      <c r="D372" s="34">
        <v>9</v>
      </c>
      <c r="E372" s="34">
        <v>0.6</v>
      </c>
      <c r="F372" s="34">
        <v>81</v>
      </c>
      <c r="G372" s="34">
        <v>7</v>
      </c>
      <c r="H372" s="34">
        <v>11</v>
      </c>
      <c r="I372" s="10">
        <f t="shared" si="102"/>
        <v>8</v>
      </c>
      <c r="J372" s="10">
        <f t="shared" si="103"/>
        <v>11.25</v>
      </c>
      <c r="K372" s="10">
        <f t="shared" si="104"/>
        <v>15</v>
      </c>
      <c r="L372" s="10">
        <f t="shared" si="105"/>
        <v>40.5</v>
      </c>
      <c r="M372" s="10">
        <f t="shared" si="106"/>
        <v>7</v>
      </c>
      <c r="N372" s="10">
        <f t="shared" si="107"/>
        <v>15.714285714285714</v>
      </c>
      <c r="O372" s="10">
        <f t="shared" si="108"/>
        <v>40.5</v>
      </c>
      <c r="P372" s="35" t="str">
        <f t="shared" si="109"/>
        <v/>
      </c>
      <c r="Q372" s="35" t="str">
        <f t="shared" si="110"/>
        <v>一级,优</v>
      </c>
      <c r="R372" s="36">
        <f t="shared" si="111"/>
        <v>157.14285714285714</v>
      </c>
      <c r="S372" s="36">
        <f t="shared" si="112"/>
        <v>40.446428571428577</v>
      </c>
      <c r="T372" s="36">
        <f t="shared" si="113"/>
        <v>116.69642857142856</v>
      </c>
      <c r="U372" s="37" t="b">
        <f t="shared" si="114"/>
        <v>0</v>
      </c>
      <c r="V372" s="36">
        <f t="shared" si="115"/>
        <v>21.666666666666668</v>
      </c>
      <c r="W372" s="37">
        <f t="shared" si="116"/>
        <v>0</v>
      </c>
      <c r="X372" s="37" t="b">
        <f t="shared" si="117"/>
        <v>0</v>
      </c>
      <c r="Y372" s="36">
        <f t="shared" si="118"/>
        <v>11.916666666666668</v>
      </c>
    </row>
    <row r="373" spans="1:25">
      <c r="A373" s="33" t="s">
        <v>42</v>
      </c>
      <c r="B373" s="33" t="s">
        <v>412</v>
      </c>
      <c r="C373" s="34">
        <v>8</v>
      </c>
      <c r="D373" s="34">
        <v>9</v>
      </c>
      <c r="E373" s="34">
        <v>0.6</v>
      </c>
      <c r="F373" s="34">
        <v>81</v>
      </c>
      <c r="G373" s="34">
        <v>18</v>
      </c>
      <c r="H373" s="34">
        <v>11</v>
      </c>
      <c r="I373" s="10">
        <f t="shared" si="102"/>
        <v>8</v>
      </c>
      <c r="J373" s="10">
        <f t="shared" si="103"/>
        <v>11.25</v>
      </c>
      <c r="K373" s="10">
        <f t="shared" si="104"/>
        <v>15</v>
      </c>
      <c r="L373" s="10">
        <f t="shared" si="105"/>
        <v>40.5</v>
      </c>
      <c r="M373" s="10">
        <f t="shared" si="106"/>
        <v>18</v>
      </c>
      <c r="N373" s="10">
        <f t="shared" si="107"/>
        <v>15.714285714285714</v>
      </c>
      <c r="O373" s="10">
        <f t="shared" si="108"/>
        <v>40.5</v>
      </c>
      <c r="P373" s="35" t="str">
        <f t="shared" si="109"/>
        <v/>
      </c>
      <c r="Q373" s="35" t="str">
        <f t="shared" si="110"/>
        <v>一级,优</v>
      </c>
      <c r="R373" s="36">
        <f t="shared" si="111"/>
        <v>61.111111111111114</v>
      </c>
      <c r="S373" s="36">
        <f t="shared" si="112"/>
        <v>51.041666666666664</v>
      </c>
      <c r="T373" s="36">
        <f t="shared" si="113"/>
        <v>10.06944444444445</v>
      </c>
      <c r="U373" s="37" t="b">
        <f t="shared" si="114"/>
        <v>0</v>
      </c>
      <c r="V373" s="36">
        <f t="shared" si="115"/>
        <v>17.333333333333332</v>
      </c>
      <c r="W373" s="37">
        <f t="shared" si="116"/>
        <v>1</v>
      </c>
      <c r="X373" s="37" t="b">
        <f t="shared" si="117"/>
        <v>0</v>
      </c>
      <c r="Y373" s="36">
        <f t="shared" si="118"/>
        <v>9.5333333333333332</v>
      </c>
    </row>
    <row r="374" spans="1:25">
      <c r="A374" s="33" t="s">
        <v>42</v>
      </c>
      <c r="B374" s="33" t="s">
        <v>413</v>
      </c>
      <c r="C374" s="34">
        <v>8</v>
      </c>
      <c r="D374" s="34">
        <v>9</v>
      </c>
      <c r="E374" s="34">
        <v>0.6</v>
      </c>
      <c r="F374" s="34">
        <v>83</v>
      </c>
      <c r="G374" s="34">
        <v>20</v>
      </c>
      <c r="H374" s="34">
        <v>20</v>
      </c>
      <c r="I374" s="10">
        <f t="shared" si="102"/>
        <v>8</v>
      </c>
      <c r="J374" s="10">
        <f t="shared" si="103"/>
        <v>11.25</v>
      </c>
      <c r="K374" s="10">
        <f t="shared" si="104"/>
        <v>15</v>
      </c>
      <c r="L374" s="10">
        <f t="shared" si="105"/>
        <v>41.5</v>
      </c>
      <c r="M374" s="10">
        <f t="shared" si="106"/>
        <v>20</v>
      </c>
      <c r="N374" s="10">
        <f t="shared" si="107"/>
        <v>28.571428571428573</v>
      </c>
      <c r="O374" s="10">
        <f t="shared" si="108"/>
        <v>41.5</v>
      </c>
      <c r="P374" s="35" t="str">
        <f t="shared" si="109"/>
        <v/>
      </c>
      <c r="Q374" s="35" t="str">
        <f t="shared" si="110"/>
        <v>一级,优</v>
      </c>
      <c r="R374" s="36">
        <f t="shared" si="111"/>
        <v>100</v>
      </c>
      <c r="S374" s="36">
        <f t="shared" si="112"/>
        <v>51.13425925925926</v>
      </c>
      <c r="T374" s="36">
        <f t="shared" si="113"/>
        <v>48.86574074074074</v>
      </c>
      <c r="U374" s="37" t="b">
        <f t="shared" si="114"/>
        <v>0</v>
      </c>
      <c r="V374" s="36">
        <f t="shared" si="115"/>
        <v>20</v>
      </c>
      <c r="W374" s="37">
        <f t="shared" si="116"/>
        <v>1</v>
      </c>
      <c r="X374" s="37" t="b">
        <f t="shared" si="117"/>
        <v>0</v>
      </c>
      <c r="Y374" s="36">
        <f t="shared" si="118"/>
        <v>11</v>
      </c>
    </row>
    <row r="375" spans="1:25">
      <c r="A375" s="33" t="s">
        <v>42</v>
      </c>
      <c r="B375" s="33" t="s">
        <v>414</v>
      </c>
      <c r="C375" s="34">
        <v>8</v>
      </c>
      <c r="D375" s="34">
        <v>9</v>
      </c>
      <c r="E375" s="34">
        <v>0.6</v>
      </c>
      <c r="F375" s="34">
        <v>87</v>
      </c>
      <c r="G375" s="34">
        <v>20</v>
      </c>
      <c r="H375" s="34">
        <v>17</v>
      </c>
      <c r="I375" s="10">
        <f t="shared" si="102"/>
        <v>8</v>
      </c>
      <c r="J375" s="10">
        <f t="shared" si="103"/>
        <v>11.25</v>
      </c>
      <c r="K375" s="10">
        <f t="shared" si="104"/>
        <v>15</v>
      </c>
      <c r="L375" s="10">
        <f t="shared" si="105"/>
        <v>43.5</v>
      </c>
      <c r="M375" s="10">
        <f t="shared" si="106"/>
        <v>20</v>
      </c>
      <c r="N375" s="10">
        <f t="shared" si="107"/>
        <v>24.285714285714285</v>
      </c>
      <c r="O375" s="10">
        <f t="shared" si="108"/>
        <v>43.5</v>
      </c>
      <c r="P375" s="35" t="str">
        <f t="shared" si="109"/>
        <v/>
      </c>
      <c r="Q375" s="35" t="str">
        <f t="shared" si="110"/>
        <v>一级,优</v>
      </c>
      <c r="R375" s="36">
        <f t="shared" si="111"/>
        <v>85</v>
      </c>
      <c r="S375" s="36">
        <f t="shared" si="112"/>
        <v>55.896164021164019</v>
      </c>
      <c r="T375" s="36">
        <f t="shared" si="113"/>
        <v>29.103835978835981</v>
      </c>
      <c r="U375" s="37" t="b">
        <f t="shared" si="114"/>
        <v>0</v>
      </c>
      <c r="V375" s="36">
        <f t="shared" si="115"/>
        <v>22</v>
      </c>
      <c r="W375" s="37">
        <f t="shared" si="116"/>
        <v>0</v>
      </c>
      <c r="X375" s="37" t="b">
        <f t="shared" si="117"/>
        <v>0</v>
      </c>
      <c r="Y375" s="36">
        <f t="shared" si="118"/>
        <v>12.1</v>
      </c>
    </row>
    <row r="376" spans="1:25">
      <c r="A376" s="33" t="s">
        <v>42</v>
      </c>
      <c r="B376" s="33" t="s">
        <v>415</v>
      </c>
      <c r="C376" s="34">
        <v>8</v>
      </c>
      <c r="D376" s="34">
        <v>9</v>
      </c>
      <c r="E376" s="34">
        <v>0.6</v>
      </c>
      <c r="F376" s="34">
        <v>91</v>
      </c>
      <c r="G376" s="34">
        <v>11</v>
      </c>
      <c r="H376" s="34">
        <v>16</v>
      </c>
      <c r="I376" s="10">
        <f t="shared" si="102"/>
        <v>8</v>
      </c>
      <c r="J376" s="10">
        <f t="shared" si="103"/>
        <v>11.25</v>
      </c>
      <c r="K376" s="10">
        <f t="shared" si="104"/>
        <v>15</v>
      </c>
      <c r="L376" s="10">
        <f t="shared" si="105"/>
        <v>45.5</v>
      </c>
      <c r="M376" s="10">
        <f t="shared" si="106"/>
        <v>11</v>
      </c>
      <c r="N376" s="10">
        <f t="shared" si="107"/>
        <v>22.857142857142858</v>
      </c>
      <c r="O376" s="10">
        <f t="shared" si="108"/>
        <v>45.5</v>
      </c>
      <c r="P376" s="35" t="str">
        <f t="shared" si="109"/>
        <v/>
      </c>
      <c r="Q376" s="35" t="str">
        <f t="shared" si="110"/>
        <v>一级,优</v>
      </c>
      <c r="R376" s="36">
        <f t="shared" si="111"/>
        <v>145.45454545454547</v>
      </c>
      <c r="S376" s="36">
        <f t="shared" si="112"/>
        <v>55.687830687830683</v>
      </c>
      <c r="T376" s="36">
        <f t="shared" si="113"/>
        <v>89.766714766714784</v>
      </c>
      <c r="U376" s="37" t="b">
        <f t="shared" si="114"/>
        <v>0</v>
      </c>
      <c r="V376" s="36">
        <f t="shared" si="115"/>
        <v>26</v>
      </c>
      <c r="W376" s="37">
        <f t="shared" si="116"/>
        <v>0</v>
      </c>
      <c r="X376" s="37" t="b">
        <f t="shared" si="117"/>
        <v>0</v>
      </c>
      <c r="Y376" s="36">
        <f t="shared" si="118"/>
        <v>14.3</v>
      </c>
    </row>
    <row r="377" spans="1:25">
      <c r="A377" s="33" t="s">
        <v>42</v>
      </c>
      <c r="B377" s="33" t="s">
        <v>416</v>
      </c>
      <c r="C377" s="34">
        <v>8</v>
      </c>
      <c r="D377" s="34">
        <v>8</v>
      </c>
      <c r="E377" s="34">
        <v>0.6</v>
      </c>
      <c r="F377" s="34">
        <v>93</v>
      </c>
      <c r="G377" s="34">
        <v>14</v>
      </c>
      <c r="H377" s="34">
        <v>18</v>
      </c>
      <c r="I377" s="10">
        <f t="shared" si="102"/>
        <v>8</v>
      </c>
      <c r="J377" s="10">
        <f t="shared" si="103"/>
        <v>10</v>
      </c>
      <c r="K377" s="10">
        <f t="shared" si="104"/>
        <v>15</v>
      </c>
      <c r="L377" s="10">
        <f t="shared" si="105"/>
        <v>46.5</v>
      </c>
      <c r="M377" s="10">
        <f t="shared" si="106"/>
        <v>14</v>
      </c>
      <c r="N377" s="10">
        <f t="shared" si="107"/>
        <v>25.714285714285715</v>
      </c>
      <c r="O377" s="10">
        <f t="shared" si="108"/>
        <v>46.5</v>
      </c>
      <c r="P377" s="35" t="str">
        <f t="shared" si="109"/>
        <v/>
      </c>
      <c r="Q377" s="35" t="str">
        <f t="shared" si="110"/>
        <v>一级,优</v>
      </c>
      <c r="R377" s="36">
        <f t="shared" si="111"/>
        <v>128.57142857142858</v>
      </c>
      <c r="S377" s="36">
        <f t="shared" si="112"/>
        <v>56.142376142376143</v>
      </c>
      <c r="T377" s="36">
        <f t="shared" si="113"/>
        <v>72.429052429052433</v>
      </c>
      <c r="U377" s="37" t="b">
        <f t="shared" si="114"/>
        <v>0</v>
      </c>
      <c r="V377" s="36">
        <f t="shared" si="115"/>
        <v>28</v>
      </c>
      <c r="W377" s="37">
        <f t="shared" si="116"/>
        <v>0</v>
      </c>
      <c r="X377" s="37" t="b">
        <f t="shared" si="117"/>
        <v>0</v>
      </c>
      <c r="Y377" s="36">
        <f t="shared" si="118"/>
        <v>15.4</v>
      </c>
    </row>
    <row r="378" spans="1:25">
      <c r="A378" s="33" t="s">
        <v>42</v>
      </c>
      <c r="B378" s="33" t="s">
        <v>417</v>
      </c>
      <c r="C378" s="34">
        <v>8</v>
      </c>
      <c r="D378" s="34">
        <v>8</v>
      </c>
      <c r="E378" s="34">
        <v>0.6</v>
      </c>
      <c r="F378" s="34">
        <v>97</v>
      </c>
      <c r="G378" s="34">
        <v>10</v>
      </c>
      <c r="H378" s="34">
        <v>18</v>
      </c>
      <c r="I378" s="10">
        <f t="shared" si="102"/>
        <v>8</v>
      </c>
      <c r="J378" s="10">
        <f t="shared" si="103"/>
        <v>10</v>
      </c>
      <c r="K378" s="10">
        <f t="shared" si="104"/>
        <v>15</v>
      </c>
      <c r="L378" s="10">
        <f t="shared" si="105"/>
        <v>48.5</v>
      </c>
      <c r="M378" s="10">
        <f t="shared" si="106"/>
        <v>10</v>
      </c>
      <c r="N378" s="10">
        <f t="shared" si="107"/>
        <v>25.714285714285715</v>
      </c>
      <c r="O378" s="10">
        <f t="shared" si="108"/>
        <v>48.5</v>
      </c>
      <c r="P378" s="35" t="str">
        <f t="shared" si="109"/>
        <v/>
      </c>
      <c r="Q378" s="35" t="str">
        <f t="shared" si="110"/>
        <v>一级,优</v>
      </c>
      <c r="R378" s="36">
        <f t="shared" si="111"/>
        <v>180</v>
      </c>
      <c r="S378" s="36">
        <f t="shared" si="112"/>
        <v>56.439995189995187</v>
      </c>
      <c r="T378" s="36">
        <f t="shared" si="113"/>
        <v>123.56000481000481</v>
      </c>
      <c r="U378" s="37" t="b">
        <f t="shared" si="114"/>
        <v>0</v>
      </c>
      <c r="V378" s="36">
        <f t="shared" si="115"/>
        <v>30</v>
      </c>
      <c r="W378" s="37">
        <f t="shared" si="116"/>
        <v>0</v>
      </c>
      <c r="X378" s="37" t="b">
        <f t="shared" si="117"/>
        <v>0</v>
      </c>
      <c r="Y378" s="36">
        <f t="shared" si="118"/>
        <v>16.5</v>
      </c>
    </row>
    <row r="379" spans="1:25">
      <c r="A379" s="33" t="s">
        <v>42</v>
      </c>
      <c r="B379" s="33" t="s">
        <v>418</v>
      </c>
      <c r="C379" s="34">
        <v>8</v>
      </c>
      <c r="D379" s="34">
        <v>8</v>
      </c>
      <c r="E379" s="34">
        <v>0.6</v>
      </c>
      <c r="F379" s="34">
        <v>100</v>
      </c>
      <c r="G379" s="34">
        <v>17</v>
      </c>
      <c r="H379" s="34">
        <v>18</v>
      </c>
      <c r="I379" s="10">
        <f t="shared" si="102"/>
        <v>8</v>
      </c>
      <c r="J379" s="10">
        <f t="shared" si="103"/>
        <v>10</v>
      </c>
      <c r="K379" s="10">
        <f t="shared" si="104"/>
        <v>15</v>
      </c>
      <c r="L379" s="10">
        <f t="shared" si="105"/>
        <v>50</v>
      </c>
      <c r="M379" s="10">
        <f t="shared" si="106"/>
        <v>17</v>
      </c>
      <c r="N379" s="10">
        <f t="shared" si="107"/>
        <v>25.714285714285715</v>
      </c>
      <c r="O379" s="10">
        <f t="shared" si="108"/>
        <v>50</v>
      </c>
      <c r="P379" s="35" t="str">
        <f t="shared" si="109"/>
        <v/>
      </c>
      <c r="Q379" s="35" t="str">
        <f t="shared" si="110"/>
        <v>一级,优</v>
      </c>
      <c r="R379" s="36">
        <f t="shared" si="111"/>
        <v>105.88235294117648</v>
      </c>
      <c r="S379" s="36">
        <f t="shared" si="112"/>
        <v>58.344757094757092</v>
      </c>
      <c r="T379" s="36">
        <f t="shared" si="113"/>
        <v>47.537595846419386</v>
      </c>
      <c r="U379" s="37" t="b">
        <f t="shared" si="114"/>
        <v>0</v>
      </c>
      <c r="V379" s="36">
        <f t="shared" si="115"/>
        <v>31</v>
      </c>
      <c r="W379" s="37">
        <f t="shared" si="116"/>
        <v>0</v>
      </c>
      <c r="X379" s="37" t="b">
        <f t="shared" si="117"/>
        <v>0</v>
      </c>
      <c r="Y379" s="36">
        <f t="shared" si="118"/>
        <v>17.05</v>
      </c>
    </row>
    <row r="380" spans="1:25">
      <c r="A380" s="33" t="s">
        <v>42</v>
      </c>
      <c r="B380" s="33" t="s">
        <v>419</v>
      </c>
      <c r="C380" s="34">
        <v>8</v>
      </c>
      <c r="D380" s="34">
        <v>9</v>
      </c>
      <c r="E380" s="34">
        <v>0.6</v>
      </c>
      <c r="F380" s="34">
        <v>101</v>
      </c>
      <c r="G380" s="34">
        <v>27</v>
      </c>
      <c r="H380" s="34">
        <v>19</v>
      </c>
      <c r="I380" s="10">
        <f t="shared" si="102"/>
        <v>8</v>
      </c>
      <c r="J380" s="10">
        <f t="shared" si="103"/>
        <v>11.25</v>
      </c>
      <c r="K380" s="10">
        <f t="shared" si="104"/>
        <v>15</v>
      </c>
      <c r="L380" s="10">
        <f t="shared" si="105"/>
        <v>50.833333333333336</v>
      </c>
      <c r="M380" s="10">
        <f t="shared" si="106"/>
        <v>27</v>
      </c>
      <c r="N380" s="10">
        <f t="shared" si="107"/>
        <v>27.142857142857142</v>
      </c>
      <c r="O380" s="10">
        <f t="shared" si="108"/>
        <v>50.833333333333336</v>
      </c>
      <c r="P380" s="35" t="str">
        <f t="shared" si="109"/>
        <v>O3</v>
      </c>
      <c r="Q380" s="35" t="str">
        <f t="shared" si="110"/>
        <v>二级，良</v>
      </c>
      <c r="R380" s="36">
        <f t="shared" si="111"/>
        <v>70.370370370370367</v>
      </c>
      <c r="S380" s="36">
        <f t="shared" si="112"/>
        <v>62.075693913929207</v>
      </c>
      <c r="T380" s="36">
        <f t="shared" si="113"/>
        <v>8.2946764564411595</v>
      </c>
      <c r="U380" s="37" t="b">
        <f t="shared" si="114"/>
        <v>0</v>
      </c>
      <c r="V380" s="36">
        <f t="shared" si="115"/>
        <v>30.666666666666668</v>
      </c>
      <c r="W380" s="37">
        <f t="shared" si="116"/>
        <v>0</v>
      </c>
      <c r="X380" s="37" t="b">
        <f t="shared" si="117"/>
        <v>0</v>
      </c>
      <c r="Y380" s="36">
        <f t="shared" si="118"/>
        <v>16.866666666666667</v>
      </c>
    </row>
    <row r="381" spans="1:25">
      <c r="A381" s="33" t="s">
        <v>42</v>
      </c>
      <c r="B381" s="33" t="s">
        <v>420</v>
      </c>
      <c r="C381" s="34">
        <v>8</v>
      </c>
      <c r="D381" s="34">
        <v>9</v>
      </c>
      <c r="E381" s="34">
        <v>0.6</v>
      </c>
      <c r="F381" s="34">
        <v>100</v>
      </c>
      <c r="G381" s="34">
        <v>19</v>
      </c>
      <c r="H381" s="34">
        <v>17</v>
      </c>
      <c r="I381" s="10">
        <f t="shared" si="102"/>
        <v>8</v>
      </c>
      <c r="J381" s="10">
        <f t="shared" si="103"/>
        <v>11.25</v>
      </c>
      <c r="K381" s="10">
        <f t="shared" si="104"/>
        <v>15</v>
      </c>
      <c r="L381" s="10">
        <f t="shared" si="105"/>
        <v>50</v>
      </c>
      <c r="M381" s="10">
        <f t="shared" si="106"/>
        <v>19</v>
      </c>
      <c r="N381" s="10">
        <f t="shared" si="107"/>
        <v>24.285714285714285</v>
      </c>
      <c r="O381" s="10">
        <f t="shared" si="108"/>
        <v>50</v>
      </c>
      <c r="P381" s="35" t="str">
        <f t="shared" si="109"/>
        <v/>
      </c>
      <c r="Q381" s="35" t="str">
        <f t="shared" si="110"/>
        <v>一级,优</v>
      </c>
      <c r="R381" s="36">
        <f t="shared" si="111"/>
        <v>89.473684210526315</v>
      </c>
      <c r="S381" s="36">
        <f t="shared" si="112"/>
        <v>59.606558111460068</v>
      </c>
      <c r="T381" s="36">
        <f t="shared" si="113"/>
        <v>29.867126099066247</v>
      </c>
      <c r="U381" s="37" t="b">
        <f t="shared" si="114"/>
        <v>0</v>
      </c>
      <c r="V381" s="36">
        <f t="shared" si="115"/>
        <v>33</v>
      </c>
      <c r="W381" s="37">
        <f t="shared" si="116"/>
        <v>0</v>
      </c>
      <c r="X381" s="37" t="b">
        <f t="shared" si="117"/>
        <v>0</v>
      </c>
      <c r="Y381" s="36">
        <f t="shared" si="118"/>
        <v>18.149999999999999</v>
      </c>
    </row>
    <row r="382" spans="1:25">
      <c r="A382" s="33" t="s">
        <v>42</v>
      </c>
      <c r="B382" s="33" t="s">
        <v>421</v>
      </c>
      <c r="C382" s="34">
        <v>8</v>
      </c>
      <c r="D382" s="34">
        <v>10</v>
      </c>
      <c r="E382" s="34">
        <v>0.6</v>
      </c>
      <c r="F382" s="34">
        <v>95</v>
      </c>
      <c r="G382" s="34">
        <v>27</v>
      </c>
      <c r="H382" s="34">
        <v>15</v>
      </c>
      <c r="I382" s="10">
        <f t="shared" si="102"/>
        <v>8</v>
      </c>
      <c r="J382" s="10">
        <f t="shared" si="103"/>
        <v>12.5</v>
      </c>
      <c r="K382" s="10">
        <f t="shared" si="104"/>
        <v>15</v>
      </c>
      <c r="L382" s="10">
        <f t="shared" si="105"/>
        <v>47.5</v>
      </c>
      <c r="M382" s="10">
        <f t="shared" si="106"/>
        <v>27</v>
      </c>
      <c r="N382" s="10">
        <f t="shared" si="107"/>
        <v>21.428571428571427</v>
      </c>
      <c r="O382" s="10">
        <f t="shared" si="108"/>
        <v>47.5</v>
      </c>
      <c r="P382" s="35" t="str">
        <f t="shared" si="109"/>
        <v/>
      </c>
      <c r="Q382" s="35" t="str">
        <f t="shared" si="110"/>
        <v>一级,优</v>
      </c>
      <c r="R382" s="36">
        <f t="shared" si="111"/>
        <v>55.555555555555557</v>
      </c>
      <c r="S382" s="36">
        <f t="shared" si="112"/>
        <v>59.979365129003931</v>
      </c>
      <c r="T382" s="36">
        <f t="shared" si="113"/>
        <v>-4.4238095734483736</v>
      </c>
      <c r="U382" s="37" t="b">
        <f t="shared" si="114"/>
        <v>0</v>
      </c>
      <c r="V382" s="36">
        <f t="shared" si="115"/>
        <v>32.666666666666664</v>
      </c>
      <c r="W382" s="37">
        <f t="shared" si="116"/>
        <v>0</v>
      </c>
      <c r="X382" s="37" t="b">
        <f t="shared" si="117"/>
        <v>0</v>
      </c>
      <c r="Y382" s="36">
        <f t="shared" si="118"/>
        <v>17.966666666666665</v>
      </c>
    </row>
    <row r="383" spans="1:25">
      <c r="A383" s="33" t="s">
        <v>42</v>
      </c>
      <c r="B383" s="33" t="s">
        <v>422</v>
      </c>
      <c r="C383" s="34">
        <v>8</v>
      </c>
      <c r="D383" s="34">
        <v>11</v>
      </c>
      <c r="E383" s="34">
        <v>0.6</v>
      </c>
      <c r="F383" s="34">
        <v>89</v>
      </c>
      <c r="G383" s="34">
        <v>35</v>
      </c>
      <c r="H383" s="34">
        <v>16</v>
      </c>
      <c r="I383" s="10">
        <f t="shared" si="102"/>
        <v>8</v>
      </c>
      <c r="J383" s="10">
        <f t="shared" si="103"/>
        <v>13.75</v>
      </c>
      <c r="K383" s="10">
        <f t="shared" si="104"/>
        <v>15</v>
      </c>
      <c r="L383" s="10">
        <f t="shared" si="105"/>
        <v>44.5</v>
      </c>
      <c r="M383" s="10">
        <f t="shared" si="106"/>
        <v>35</v>
      </c>
      <c r="N383" s="10">
        <f t="shared" si="107"/>
        <v>22.857142857142858</v>
      </c>
      <c r="O383" s="10">
        <f t="shared" si="108"/>
        <v>44.5</v>
      </c>
      <c r="P383" s="35" t="str">
        <f t="shared" si="109"/>
        <v/>
      </c>
      <c r="Q383" s="35" t="str">
        <f t="shared" si="110"/>
        <v>一级,优</v>
      </c>
      <c r="R383" s="36">
        <f t="shared" si="111"/>
        <v>45.714285714285715</v>
      </c>
      <c r="S383" s="36">
        <f t="shared" si="112"/>
        <v>52.487782637421439</v>
      </c>
      <c r="T383" s="36">
        <f t="shared" si="113"/>
        <v>-6.773496923135724</v>
      </c>
      <c r="U383" s="37" t="b">
        <f t="shared" si="114"/>
        <v>0</v>
      </c>
      <c r="V383" s="36">
        <f t="shared" si="115"/>
        <v>38</v>
      </c>
      <c r="W383" s="37">
        <f t="shared" si="116"/>
        <v>0</v>
      </c>
      <c r="X383" s="37" t="b">
        <f t="shared" si="117"/>
        <v>0</v>
      </c>
      <c r="Y383" s="36">
        <f t="shared" si="118"/>
        <v>20.9</v>
      </c>
    </row>
    <row r="384" spans="1:25">
      <c r="A384" s="33" t="s">
        <v>42</v>
      </c>
      <c r="B384" s="33" t="s">
        <v>423</v>
      </c>
      <c r="C384" s="34">
        <v>8</v>
      </c>
      <c r="D384" s="34">
        <v>11</v>
      </c>
      <c r="E384" s="34">
        <v>0.6</v>
      </c>
      <c r="F384" s="34">
        <v>85</v>
      </c>
      <c r="G384" s="34">
        <v>34</v>
      </c>
      <c r="H384" s="34">
        <v>16</v>
      </c>
      <c r="I384" s="10">
        <f t="shared" si="102"/>
        <v>8</v>
      </c>
      <c r="J384" s="10">
        <f t="shared" si="103"/>
        <v>13.75</v>
      </c>
      <c r="K384" s="10">
        <f t="shared" si="104"/>
        <v>15</v>
      </c>
      <c r="L384" s="10">
        <f t="shared" si="105"/>
        <v>42.5</v>
      </c>
      <c r="M384" s="10">
        <f t="shared" si="106"/>
        <v>34</v>
      </c>
      <c r="N384" s="10">
        <f t="shared" si="107"/>
        <v>22.857142857142858</v>
      </c>
      <c r="O384" s="10">
        <f t="shared" si="108"/>
        <v>42.5</v>
      </c>
      <c r="P384" s="35" t="str">
        <f t="shared" si="109"/>
        <v/>
      </c>
      <c r="Q384" s="35" t="str">
        <f t="shared" si="110"/>
        <v>一级,优</v>
      </c>
      <c r="R384" s="36">
        <f t="shared" si="111"/>
        <v>47.058823529411761</v>
      </c>
      <c r="S384" s="36">
        <f t="shared" si="112"/>
        <v>45.583020732659527</v>
      </c>
      <c r="T384" s="36">
        <f t="shared" si="113"/>
        <v>1.4758027967522338</v>
      </c>
      <c r="U384" s="37" t="b">
        <f t="shared" si="114"/>
        <v>0</v>
      </c>
      <c r="V384" s="36">
        <f t="shared" si="115"/>
        <v>45</v>
      </c>
      <c r="W384" s="37">
        <f t="shared" si="116"/>
        <v>0</v>
      </c>
      <c r="X384" s="37" t="b">
        <f t="shared" si="117"/>
        <v>0</v>
      </c>
      <c r="Y384" s="36">
        <f t="shared" si="118"/>
        <v>24.75</v>
      </c>
    </row>
    <row r="385" spans="1:25">
      <c r="A385" s="33" t="s">
        <v>42</v>
      </c>
      <c r="B385" s="33" t="s">
        <v>424</v>
      </c>
      <c r="C385" s="34">
        <v>8</v>
      </c>
      <c r="D385" s="34">
        <v>10</v>
      </c>
      <c r="E385" s="34">
        <v>0.6</v>
      </c>
      <c r="F385" s="34">
        <v>83</v>
      </c>
      <c r="G385" s="34">
        <v>27</v>
      </c>
      <c r="H385" s="34">
        <v>18</v>
      </c>
      <c r="I385" s="10">
        <f t="shared" si="102"/>
        <v>8</v>
      </c>
      <c r="J385" s="10">
        <f t="shared" si="103"/>
        <v>12.5</v>
      </c>
      <c r="K385" s="10">
        <f t="shared" si="104"/>
        <v>15</v>
      </c>
      <c r="L385" s="10">
        <f t="shared" si="105"/>
        <v>41.5</v>
      </c>
      <c r="M385" s="10">
        <f t="shared" si="106"/>
        <v>27</v>
      </c>
      <c r="N385" s="10">
        <f t="shared" si="107"/>
        <v>25.714285714285715</v>
      </c>
      <c r="O385" s="10">
        <f t="shared" si="108"/>
        <v>41.5</v>
      </c>
      <c r="P385" s="35" t="str">
        <f t="shared" si="109"/>
        <v/>
      </c>
      <c r="Q385" s="35" t="str">
        <f t="shared" si="110"/>
        <v>一级,优</v>
      </c>
      <c r="R385" s="36">
        <f t="shared" si="111"/>
        <v>66.666666666666657</v>
      </c>
      <c r="S385" s="36">
        <f t="shared" si="112"/>
        <v>34.504589360110515</v>
      </c>
      <c r="T385" s="36">
        <f t="shared" si="113"/>
        <v>32.162077306556142</v>
      </c>
      <c r="U385" s="37" t="b">
        <f t="shared" si="114"/>
        <v>0</v>
      </c>
      <c r="V385" s="36">
        <f t="shared" si="115"/>
        <v>53</v>
      </c>
      <c r="W385" s="37">
        <f t="shared" si="116"/>
        <v>0</v>
      </c>
      <c r="X385" s="37" t="b">
        <f t="shared" si="117"/>
        <v>0</v>
      </c>
      <c r="Y385" s="36">
        <f t="shared" si="118"/>
        <v>29.15</v>
      </c>
    </row>
    <row r="386" spans="1:25">
      <c r="A386" s="33" t="s">
        <v>42</v>
      </c>
      <c r="B386" s="33" t="s">
        <v>425</v>
      </c>
      <c r="C386" s="34">
        <v>8</v>
      </c>
      <c r="D386" s="34">
        <v>11</v>
      </c>
      <c r="E386" s="34">
        <v>0.6</v>
      </c>
      <c r="F386" s="34">
        <v>79</v>
      </c>
      <c r="G386" s="34">
        <v>23</v>
      </c>
      <c r="H386" s="34">
        <v>17</v>
      </c>
      <c r="I386" s="10">
        <f t="shared" si="102"/>
        <v>8</v>
      </c>
      <c r="J386" s="10">
        <f t="shared" si="103"/>
        <v>13.75</v>
      </c>
      <c r="K386" s="10">
        <f t="shared" si="104"/>
        <v>15</v>
      </c>
      <c r="L386" s="10">
        <f t="shared" si="105"/>
        <v>39.5</v>
      </c>
      <c r="M386" s="10">
        <f t="shared" si="106"/>
        <v>23</v>
      </c>
      <c r="N386" s="10">
        <f t="shared" si="107"/>
        <v>24.285714285714285</v>
      </c>
      <c r="O386" s="10">
        <f t="shared" si="108"/>
        <v>39.5</v>
      </c>
      <c r="P386" s="35" t="str">
        <f t="shared" si="109"/>
        <v/>
      </c>
      <c r="Q386" s="35" t="str">
        <f t="shared" si="110"/>
        <v>一级,优</v>
      </c>
      <c r="R386" s="36">
        <f t="shared" si="111"/>
        <v>73.91304347826086</v>
      </c>
      <c r="S386" s="36">
        <f t="shared" si="112"/>
        <v>31.236615503901362</v>
      </c>
      <c r="T386" s="36">
        <f t="shared" si="113"/>
        <v>42.676427974359498</v>
      </c>
      <c r="U386" s="37" t="b">
        <f t="shared" si="114"/>
        <v>0</v>
      </c>
      <c r="V386" s="36">
        <f t="shared" si="115"/>
        <v>56.333333333333336</v>
      </c>
      <c r="W386" s="37">
        <f t="shared" si="116"/>
        <v>0</v>
      </c>
      <c r="X386" s="37" t="b">
        <f t="shared" si="117"/>
        <v>0</v>
      </c>
      <c r="Y386" s="36">
        <f t="shared" si="118"/>
        <v>30.983333333333334</v>
      </c>
    </row>
    <row r="387" spans="1:25">
      <c r="A387" s="33" t="s">
        <v>42</v>
      </c>
      <c r="B387" s="33" t="s">
        <v>426</v>
      </c>
      <c r="C387" s="34">
        <v>8</v>
      </c>
      <c r="D387" s="34">
        <v>13</v>
      </c>
      <c r="E387" s="34">
        <v>0.6</v>
      </c>
      <c r="F387" s="34">
        <v>75</v>
      </c>
      <c r="G387" s="34">
        <v>21</v>
      </c>
      <c r="H387" s="34">
        <v>22</v>
      </c>
      <c r="I387" s="10">
        <f t="shared" si="102"/>
        <v>8</v>
      </c>
      <c r="J387" s="10">
        <f t="shared" si="103"/>
        <v>16.25</v>
      </c>
      <c r="K387" s="10">
        <f t="shared" si="104"/>
        <v>15</v>
      </c>
      <c r="L387" s="10">
        <f t="shared" si="105"/>
        <v>37.5</v>
      </c>
      <c r="M387" s="10">
        <f t="shared" si="106"/>
        <v>21</v>
      </c>
      <c r="N387" s="10">
        <f t="shared" si="107"/>
        <v>31.428571428571427</v>
      </c>
      <c r="O387" s="10">
        <f t="shared" si="108"/>
        <v>37.5</v>
      </c>
      <c r="P387" s="35" t="str">
        <f t="shared" si="109"/>
        <v/>
      </c>
      <c r="Q387" s="35" t="str">
        <f t="shared" si="110"/>
        <v>一级,优</v>
      </c>
      <c r="R387" s="36">
        <f t="shared" si="111"/>
        <v>104.76190476190477</v>
      </c>
      <c r="S387" s="36">
        <f t="shared" si="112"/>
        <v>31.53183826289224</v>
      </c>
      <c r="T387" s="36">
        <f t="shared" si="113"/>
        <v>73.230066499012537</v>
      </c>
      <c r="U387" s="37" t="b">
        <f t="shared" si="114"/>
        <v>0</v>
      </c>
      <c r="V387" s="36">
        <f t="shared" si="115"/>
        <v>55</v>
      </c>
      <c r="W387" s="37">
        <f t="shared" si="116"/>
        <v>0</v>
      </c>
      <c r="X387" s="37" t="b">
        <f t="shared" si="117"/>
        <v>0</v>
      </c>
      <c r="Y387" s="36">
        <f t="shared" si="118"/>
        <v>30.25</v>
      </c>
    </row>
    <row r="388" spans="1:25">
      <c r="A388" s="33" t="s">
        <v>42</v>
      </c>
      <c r="B388" s="33" t="s">
        <v>427</v>
      </c>
      <c r="C388" s="34">
        <v>9</v>
      </c>
      <c r="D388" s="34">
        <v>9</v>
      </c>
      <c r="E388" s="34">
        <v>0.5</v>
      </c>
      <c r="F388" s="34">
        <v>90</v>
      </c>
      <c r="G388" s="34">
        <v>268</v>
      </c>
      <c r="H388" s="34">
        <v>35</v>
      </c>
      <c r="I388" s="10">
        <f t="shared" si="102"/>
        <v>9</v>
      </c>
      <c r="J388" s="10">
        <f t="shared" si="103"/>
        <v>11.25</v>
      </c>
      <c r="K388" s="10">
        <f t="shared" si="104"/>
        <v>12.5</v>
      </c>
      <c r="L388" s="10">
        <f t="shared" si="105"/>
        <v>45</v>
      </c>
      <c r="M388" s="10">
        <f t="shared" si="106"/>
        <v>159</v>
      </c>
      <c r="N388" s="10">
        <f t="shared" si="107"/>
        <v>50</v>
      </c>
      <c r="O388" s="10">
        <f t="shared" si="108"/>
        <v>159</v>
      </c>
      <c r="P388" s="35" t="str">
        <f t="shared" si="109"/>
        <v>PM10</v>
      </c>
      <c r="Q388" s="35" t="str">
        <f t="shared" si="110"/>
        <v>四级，中度污染</v>
      </c>
      <c r="R388" s="36">
        <f t="shared" si="111"/>
        <v>13.059701492537313</v>
      </c>
      <c r="S388" s="36">
        <f t="shared" si="112"/>
        <v>32.805856642173772</v>
      </c>
      <c r="T388" s="36">
        <f t="shared" si="113"/>
        <v>-19.746155149636458</v>
      </c>
      <c r="U388" s="37" t="str">
        <f t="shared" si="114"/>
        <v>PM10</v>
      </c>
      <c r="V388" s="36">
        <f t="shared" si="115"/>
        <v>55.666666666666664</v>
      </c>
      <c r="W388" s="37">
        <f t="shared" si="116"/>
        <v>1</v>
      </c>
      <c r="X388" s="37" t="str">
        <f t="shared" si="117"/>
        <v>PM10</v>
      </c>
      <c r="Y388" s="36">
        <f t="shared" si="118"/>
        <v>30.616666666666667</v>
      </c>
    </row>
    <row r="389" spans="1:25">
      <c r="A389" s="33" t="s">
        <v>42</v>
      </c>
      <c r="B389" s="33" t="s">
        <v>428</v>
      </c>
      <c r="C389" s="34">
        <v>8</v>
      </c>
      <c r="D389" s="34">
        <v>9</v>
      </c>
      <c r="E389" s="34">
        <v>0.5</v>
      </c>
      <c r="F389" s="34">
        <v>88</v>
      </c>
      <c r="G389" s="34">
        <v>310</v>
      </c>
      <c r="H389" s="34">
        <v>18</v>
      </c>
      <c r="I389" s="10">
        <f t="shared" si="102"/>
        <v>8</v>
      </c>
      <c r="J389" s="10">
        <f t="shared" si="103"/>
        <v>11.25</v>
      </c>
      <c r="K389" s="10">
        <f t="shared" si="104"/>
        <v>12.5</v>
      </c>
      <c r="L389" s="10">
        <f t="shared" si="105"/>
        <v>44</v>
      </c>
      <c r="M389" s="10">
        <f t="shared" si="106"/>
        <v>180</v>
      </c>
      <c r="N389" s="10">
        <f t="shared" si="107"/>
        <v>25.714285714285715</v>
      </c>
      <c r="O389" s="10">
        <f t="shared" si="108"/>
        <v>180</v>
      </c>
      <c r="P389" s="35" t="str">
        <f t="shared" si="109"/>
        <v>PM10</v>
      </c>
      <c r="Q389" s="35" t="str">
        <f t="shared" si="110"/>
        <v>四级，中度污染</v>
      </c>
      <c r="R389" s="36">
        <f t="shared" si="111"/>
        <v>5.806451612903226</v>
      </c>
      <c r="S389" s="36">
        <f t="shared" si="112"/>
        <v>29.264535470255591</v>
      </c>
      <c r="T389" s="36">
        <f t="shared" si="113"/>
        <v>-23.458083857352364</v>
      </c>
      <c r="U389" s="37" t="str">
        <f t="shared" si="114"/>
        <v>PM10</v>
      </c>
      <c r="V389" s="36">
        <f t="shared" si="115"/>
        <v>136</v>
      </c>
      <c r="W389" s="37">
        <f t="shared" si="116"/>
        <v>1</v>
      </c>
      <c r="X389" s="37" t="str">
        <f t="shared" si="117"/>
        <v>PM10</v>
      </c>
      <c r="Y389" s="36">
        <f t="shared" si="118"/>
        <v>74.8</v>
      </c>
    </row>
    <row r="390" spans="1:25">
      <c r="A390" s="33" t="s">
        <v>42</v>
      </c>
      <c r="B390" s="33" t="s">
        <v>429</v>
      </c>
      <c r="C390" s="34">
        <v>8</v>
      </c>
      <c r="D390" s="34">
        <v>10</v>
      </c>
      <c r="E390" s="34">
        <v>0.5</v>
      </c>
      <c r="F390" s="34">
        <v>85</v>
      </c>
      <c r="G390" s="34">
        <v>56</v>
      </c>
      <c r="H390" s="34">
        <v>14</v>
      </c>
      <c r="I390" s="10">
        <f t="shared" si="102"/>
        <v>8</v>
      </c>
      <c r="J390" s="10">
        <f t="shared" si="103"/>
        <v>12.5</v>
      </c>
      <c r="K390" s="10">
        <f t="shared" si="104"/>
        <v>12.5</v>
      </c>
      <c r="L390" s="10">
        <f t="shared" si="105"/>
        <v>42.5</v>
      </c>
      <c r="M390" s="10">
        <f t="shared" si="106"/>
        <v>53</v>
      </c>
      <c r="N390" s="10">
        <f t="shared" si="107"/>
        <v>20</v>
      </c>
      <c r="O390" s="10">
        <f t="shared" si="108"/>
        <v>53</v>
      </c>
      <c r="P390" s="35" t="str">
        <f t="shared" si="109"/>
        <v>PM10</v>
      </c>
      <c r="Q390" s="35" t="str">
        <f t="shared" si="110"/>
        <v>二级，良</v>
      </c>
      <c r="R390" s="36">
        <f t="shared" si="111"/>
        <v>25</v>
      </c>
      <c r="S390" s="36">
        <f t="shared" si="112"/>
        <v>25.938882628473717</v>
      </c>
      <c r="T390" s="36">
        <f t="shared" si="113"/>
        <v>-0.93888262847371706</v>
      </c>
      <c r="U390" s="37" t="b">
        <f t="shared" si="114"/>
        <v>0</v>
      </c>
      <c r="V390" s="36">
        <f t="shared" si="115"/>
        <v>227.66666666666666</v>
      </c>
      <c r="W390" s="37">
        <f t="shared" si="116"/>
        <v>0</v>
      </c>
      <c r="X390" s="37" t="b">
        <f t="shared" si="117"/>
        <v>0</v>
      </c>
      <c r="Y390" s="36">
        <f t="shared" si="118"/>
        <v>125.21666666666667</v>
      </c>
    </row>
    <row r="391" spans="1:25">
      <c r="A391" s="33" t="s">
        <v>42</v>
      </c>
      <c r="B391" s="33" t="s">
        <v>430</v>
      </c>
      <c r="C391" s="34">
        <v>8</v>
      </c>
      <c r="D391" s="34">
        <v>9</v>
      </c>
      <c r="E391" s="34">
        <v>0.5</v>
      </c>
      <c r="F391" s="34">
        <v>90</v>
      </c>
      <c r="G391" s="34">
        <v>13</v>
      </c>
      <c r="H391" s="34">
        <v>12</v>
      </c>
      <c r="I391" s="10">
        <f t="shared" si="102"/>
        <v>8</v>
      </c>
      <c r="J391" s="10">
        <f t="shared" si="103"/>
        <v>11.25</v>
      </c>
      <c r="K391" s="10">
        <f t="shared" si="104"/>
        <v>12.5</v>
      </c>
      <c r="L391" s="10">
        <f t="shared" si="105"/>
        <v>45</v>
      </c>
      <c r="M391" s="10">
        <f t="shared" si="106"/>
        <v>13</v>
      </c>
      <c r="N391" s="10">
        <f t="shared" si="107"/>
        <v>17.142857142857142</v>
      </c>
      <c r="O391" s="10">
        <f t="shared" si="108"/>
        <v>45</v>
      </c>
      <c r="P391" s="35" t="str">
        <f t="shared" si="109"/>
        <v/>
      </c>
      <c r="Q391" s="35" t="str">
        <f t="shared" si="110"/>
        <v>一级,优</v>
      </c>
      <c r="R391" s="36">
        <f t="shared" si="111"/>
        <v>92.307692307692307</v>
      </c>
      <c r="S391" s="36">
        <f t="shared" si="112"/>
        <v>24.100647334356069</v>
      </c>
      <c r="T391" s="36">
        <f t="shared" si="113"/>
        <v>68.207044973336238</v>
      </c>
      <c r="U391" s="37" t="b">
        <f t="shared" si="114"/>
        <v>0</v>
      </c>
      <c r="V391" s="36">
        <f t="shared" si="115"/>
        <v>235</v>
      </c>
      <c r="W391" s="37">
        <f t="shared" si="116"/>
        <v>0</v>
      </c>
      <c r="X391" s="37" t="b">
        <f t="shared" si="117"/>
        <v>0</v>
      </c>
      <c r="Y391" s="36">
        <f t="shared" si="118"/>
        <v>129.25</v>
      </c>
    </row>
    <row r="392" spans="1:25">
      <c r="A392" s="33" t="s">
        <v>42</v>
      </c>
      <c r="B392" s="33" t="s">
        <v>431</v>
      </c>
      <c r="C392" s="34">
        <v>8</v>
      </c>
      <c r="D392" s="34">
        <v>8</v>
      </c>
      <c r="E392" s="34">
        <v>0.5</v>
      </c>
      <c r="F392" s="34">
        <v>90</v>
      </c>
      <c r="G392" s="34">
        <v>21</v>
      </c>
      <c r="H392" s="34">
        <v>43</v>
      </c>
      <c r="I392" s="10">
        <f t="shared" si="102"/>
        <v>8</v>
      </c>
      <c r="J392" s="10">
        <f t="shared" si="103"/>
        <v>10</v>
      </c>
      <c r="K392" s="10">
        <f t="shared" si="104"/>
        <v>12.5</v>
      </c>
      <c r="L392" s="10">
        <f t="shared" si="105"/>
        <v>45</v>
      </c>
      <c r="M392" s="10">
        <f t="shared" si="106"/>
        <v>21</v>
      </c>
      <c r="N392" s="10">
        <f t="shared" si="107"/>
        <v>60</v>
      </c>
      <c r="O392" s="10">
        <f t="shared" si="108"/>
        <v>60</v>
      </c>
      <c r="P392" s="35" t="str">
        <f t="shared" si="109"/>
        <v>PM2.5</v>
      </c>
      <c r="Q392" s="35" t="str">
        <f t="shared" si="110"/>
        <v>二级，良</v>
      </c>
      <c r="R392" s="36">
        <f t="shared" si="111"/>
        <v>204.76190476190476</v>
      </c>
      <c r="S392" s="36">
        <f t="shared" si="112"/>
        <v>26.237399471108205</v>
      </c>
      <c r="T392" s="36">
        <f t="shared" si="113"/>
        <v>178.52450529079655</v>
      </c>
      <c r="U392" s="37" t="b">
        <f t="shared" si="114"/>
        <v>0</v>
      </c>
      <c r="V392" s="36">
        <f t="shared" si="115"/>
        <v>230.33333333333334</v>
      </c>
      <c r="W392" s="37">
        <f t="shared" si="116"/>
        <v>0</v>
      </c>
      <c r="X392" s="37" t="b">
        <f t="shared" si="117"/>
        <v>0</v>
      </c>
      <c r="Y392" s="36">
        <f t="shared" si="118"/>
        <v>126.68333333333334</v>
      </c>
    </row>
    <row r="393" spans="1:25">
      <c r="A393" s="33" t="s">
        <v>42</v>
      </c>
      <c r="B393" s="33" t="s">
        <v>432</v>
      </c>
      <c r="C393" s="34">
        <v>8</v>
      </c>
      <c r="D393" s="34">
        <v>8</v>
      </c>
      <c r="E393" s="34">
        <v>0.5</v>
      </c>
      <c r="F393" s="34">
        <v>92</v>
      </c>
      <c r="G393" s="34">
        <v>49</v>
      </c>
      <c r="H393" s="34">
        <v>106</v>
      </c>
      <c r="I393" s="10">
        <f t="shared" si="102"/>
        <v>8</v>
      </c>
      <c r="J393" s="10">
        <f t="shared" si="103"/>
        <v>10</v>
      </c>
      <c r="K393" s="10">
        <f t="shared" si="104"/>
        <v>12.5</v>
      </c>
      <c r="L393" s="10">
        <f t="shared" si="105"/>
        <v>46</v>
      </c>
      <c r="M393" s="10">
        <f t="shared" si="106"/>
        <v>49</v>
      </c>
      <c r="N393" s="10">
        <f t="shared" si="107"/>
        <v>138.75</v>
      </c>
      <c r="O393" s="10">
        <f t="shared" si="108"/>
        <v>138.75</v>
      </c>
      <c r="P393" s="35" t="str">
        <f t="shared" si="109"/>
        <v>PM2.5</v>
      </c>
      <c r="Q393" s="35" t="str">
        <f t="shared" si="110"/>
        <v>三级，轻度污染</v>
      </c>
      <c r="R393" s="36">
        <f t="shared" si="111"/>
        <v>216.32653061224491</v>
      </c>
      <c r="S393" s="36">
        <f t="shared" si="112"/>
        <v>37.141471244745198</v>
      </c>
      <c r="T393" s="36">
        <f t="shared" si="113"/>
        <v>179.18505936749972</v>
      </c>
      <c r="U393" s="37" t="b">
        <f t="shared" si="114"/>
        <v>0</v>
      </c>
      <c r="V393" s="36">
        <f t="shared" si="115"/>
        <v>229.66666666666666</v>
      </c>
      <c r="W393" s="37">
        <f t="shared" si="116"/>
        <v>0</v>
      </c>
      <c r="X393" s="37" t="b">
        <f t="shared" si="117"/>
        <v>0</v>
      </c>
      <c r="Y393" s="36">
        <f t="shared" si="118"/>
        <v>126.31666666666666</v>
      </c>
    </row>
    <row r="394" spans="1:25">
      <c r="A394" s="33" t="s">
        <v>42</v>
      </c>
      <c r="B394" s="33" t="s">
        <v>433</v>
      </c>
      <c r="C394" s="34">
        <v>9</v>
      </c>
      <c r="D394" s="34">
        <v>9</v>
      </c>
      <c r="E394" s="34">
        <v>0.5</v>
      </c>
      <c r="F394" s="34">
        <v>90</v>
      </c>
      <c r="G394" s="34">
        <v>67</v>
      </c>
      <c r="H394" s="34">
        <v>53</v>
      </c>
      <c r="I394" s="10">
        <f t="shared" si="102"/>
        <v>9</v>
      </c>
      <c r="J394" s="10">
        <f t="shared" si="103"/>
        <v>11.25</v>
      </c>
      <c r="K394" s="10">
        <f t="shared" si="104"/>
        <v>12.5</v>
      </c>
      <c r="L394" s="10">
        <f t="shared" si="105"/>
        <v>45</v>
      </c>
      <c r="M394" s="10">
        <f t="shared" si="106"/>
        <v>58.5</v>
      </c>
      <c r="N394" s="10">
        <f t="shared" si="107"/>
        <v>72.5</v>
      </c>
      <c r="O394" s="10">
        <f t="shared" si="108"/>
        <v>72.5</v>
      </c>
      <c r="P394" s="35" t="str">
        <f t="shared" si="109"/>
        <v>PM2.5</v>
      </c>
      <c r="Q394" s="35" t="str">
        <f t="shared" si="110"/>
        <v>二级，良</v>
      </c>
      <c r="R394" s="36">
        <f t="shared" si="111"/>
        <v>79.104477611940297</v>
      </c>
      <c r="S394" s="36">
        <f t="shared" si="112"/>
        <v>46.438523398940212</v>
      </c>
      <c r="T394" s="36">
        <f t="shared" si="113"/>
        <v>32.665954213000084</v>
      </c>
      <c r="U394" s="37" t="b">
        <f t="shared" si="114"/>
        <v>0</v>
      </c>
      <c r="V394" s="36">
        <f t="shared" si="115"/>
        <v>239</v>
      </c>
      <c r="W394" s="37">
        <f t="shared" si="116"/>
        <v>0</v>
      </c>
      <c r="X394" s="37" t="b">
        <f t="shared" si="117"/>
        <v>0</v>
      </c>
      <c r="Y394" s="36">
        <f t="shared" si="118"/>
        <v>131.44999999999999</v>
      </c>
    </row>
    <row r="395" spans="1:25">
      <c r="A395" s="33" t="s">
        <v>42</v>
      </c>
      <c r="B395" s="33" t="s">
        <v>434</v>
      </c>
      <c r="C395" s="34">
        <v>9</v>
      </c>
      <c r="D395" s="34">
        <v>10</v>
      </c>
      <c r="E395" s="34">
        <v>0.5</v>
      </c>
      <c r="F395" s="34">
        <v>88</v>
      </c>
      <c r="G395" s="34">
        <v>75</v>
      </c>
      <c r="H395" s="34">
        <v>53</v>
      </c>
      <c r="I395" s="10">
        <f t="shared" si="102"/>
        <v>9</v>
      </c>
      <c r="J395" s="10">
        <f t="shared" si="103"/>
        <v>12.5</v>
      </c>
      <c r="K395" s="10">
        <f t="shared" si="104"/>
        <v>12.5</v>
      </c>
      <c r="L395" s="10">
        <f t="shared" si="105"/>
        <v>44</v>
      </c>
      <c r="M395" s="10">
        <f t="shared" si="106"/>
        <v>62.5</v>
      </c>
      <c r="N395" s="10">
        <f t="shared" si="107"/>
        <v>72.5</v>
      </c>
      <c r="O395" s="10">
        <f t="shared" si="108"/>
        <v>72.5</v>
      </c>
      <c r="P395" s="35" t="str">
        <f t="shared" si="109"/>
        <v>PM2.5</v>
      </c>
      <c r="Q395" s="35" t="str">
        <f t="shared" si="110"/>
        <v>二级，良</v>
      </c>
      <c r="R395" s="36">
        <f t="shared" si="111"/>
        <v>70.666666666666671</v>
      </c>
      <c r="S395" s="36">
        <f t="shared" si="112"/>
        <v>51.942254742223788</v>
      </c>
      <c r="T395" s="36">
        <f t="shared" si="113"/>
        <v>18.724411924442883</v>
      </c>
      <c r="U395" s="37" t="b">
        <f t="shared" si="114"/>
        <v>0</v>
      </c>
      <c r="V395" s="36">
        <f t="shared" si="115"/>
        <v>172</v>
      </c>
      <c r="W395" s="37">
        <f t="shared" si="116"/>
        <v>0</v>
      </c>
      <c r="X395" s="37" t="b">
        <f t="shared" si="117"/>
        <v>0</v>
      </c>
      <c r="Y395" s="36">
        <f t="shared" si="118"/>
        <v>94.6</v>
      </c>
    </row>
    <row r="396" spans="1:25">
      <c r="A396" s="33" t="s">
        <v>42</v>
      </c>
      <c r="B396" s="33" t="s">
        <v>435</v>
      </c>
      <c r="C396" s="34">
        <v>11</v>
      </c>
      <c r="D396" s="34">
        <v>11</v>
      </c>
      <c r="E396" s="34">
        <v>0.5</v>
      </c>
      <c r="F396" s="34">
        <v>88</v>
      </c>
      <c r="G396" s="34">
        <v>91</v>
      </c>
      <c r="H396" s="34">
        <v>70</v>
      </c>
      <c r="I396" s="10">
        <f t="shared" si="102"/>
        <v>11</v>
      </c>
      <c r="J396" s="10">
        <f t="shared" si="103"/>
        <v>13.75</v>
      </c>
      <c r="K396" s="10">
        <f t="shared" si="104"/>
        <v>12.5</v>
      </c>
      <c r="L396" s="10">
        <f t="shared" si="105"/>
        <v>44</v>
      </c>
      <c r="M396" s="10">
        <f t="shared" si="106"/>
        <v>70.5</v>
      </c>
      <c r="N396" s="10">
        <f t="shared" si="107"/>
        <v>93.75</v>
      </c>
      <c r="O396" s="10">
        <f t="shared" si="108"/>
        <v>93.75</v>
      </c>
      <c r="P396" s="35" t="str">
        <f t="shared" si="109"/>
        <v>PM2.5</v>
      </c>
      <c r="Q396" s="35" t="str">
        <f t="shared" si="110"/>
        <v>二级，良</v>
      </c>
      <c r="R396" s="36">
        <f t="shared" si="111"/>
        <v>76.923076923076934</v>
      </c>
      <c r="S396" s="36">
        <f t="shared" si="112"/>
        <v>57.347272663370745</v>
      </c>
      <c r="T396" s="36">
        <f t="shared" si="113"/>
        <v>19.575804259706189</v>
      </c>
      <c r="U396" s="37" t="b">
        <f t="shared" si="114"/>
        <v>0</v>
      </c>
      <c r="V396" s="36">
        <f t="shared" si="115"/>
        <v>93.666666666666671</v>
      </c>
      <c r="W396" s="37">
        <f t="shared" si="116"/>
        <v>0</v>
      </c>
      <c r="X396" s="37" t="b">
        <f t="shared" si="117"/>
        <v>0</v>
      </c>
      <c r="Y396" s="36">
        <f t="shared" si="118"/>
        <v>51.516666666666666</v>
      </c>
    </row>
    <row r="397" spans="1:25">
      <c r="A397" s="33" t="s">
        <v>42</v>
      </c>
      <c r="B397" s="33" t="s">
        <v>436</v>
      </c>
      <c r="C397" s="34">
        <v>14</v>
      </c>
      <c r="D397" s="34">
        <v>12</v>
      </c>
      <c r="E397" s="34">
        <v>0.5</v>
      </c>
      <c r="F397" s="34">
        <v>90</v>
      </c>
      <c r="G397" s="34">
        <v>106</v>
      </c>
      <c r="H397" s="34">
        <v>96</v>
      </c>
      <c r="I397" s="10">
        <f t="shared" si="102"/>
        <v>14</v>
      </c>
      <c r="J397" s="10">
        <f t="shared" si="103"/>
        <v>15</v>
      </c>
      <c r="K397" s="10">
        <f t="shared" si="104"/>
        <v>12.5</v>
      </c>
      <c r="L397" s="10">
        <f t="shared" si="105"/>
        <v>45</v>
      </c>
      <c r="M397" s="10">
        <f t="shared" si="106"/>
        <v>78</v>
      </c>
      <c r="N397" s="10">
        <f t="shared" si="107"/>
        <v>126.25</v>
      </c>
      <c r="O397" s="10">
        <f t="shared" si="108"/>
        <v>126.25</v>
      </c>
      <c r="P397" s="35" t="str">
        <f t="shared" si="109"/>
        <v>PM2.5</v>
      </c>
      <c r="Q397" s="35" t="str">
        <f t="shared" si="110"/>
        <v>三级，轻度污染</v>
      </c>
      <c r="R397" s="36">
        <f t="shared" si="111"/>
        <v>90.566037735849065</v>
      </c>
      <c r="S397" s="36">
        <f t="shared" si="112"/>
        <v>61.674195740293818</v>
      </c>
      <c r="T397" s="36">
        <f t="shared" si="113"/>
        <v>28.891841995555247</v>
      </c>
      <c r="U397" s="37" t="b">
        <f t="shared" si="114"/>
        <v>0</v>
      </c>
      <c r="V397" s="36">
        <f t="shared" si="115"/>
        <v>105.33333333333333</v>
      </c>
      <c r="W397" s="37">
        <f t="shared" si="116"/>
        <v>1</v>
      </c>
      <c r="X397" s="37" t="b">
        <f t="shared" si="117"/>
        <v>0</v>
      </c>
      <c r="Y397" s="36">
        <f t="shared" si="118"/>
        <v>57.93333333333333</v>
      </c>
    </row>
    <row r="398" spans="1:25">
      <c r="A398" s="33" t="s">
        <v>42</v>
      </c>
      <c r="B398" s="33" t="s">
        <v>437</v>
      </c>
      <c r="C398" s="34">
        <v>13</v>
      </c>
      <c r="D398" s="34">
        <v>13</v>
      </c>
      <c r="E398" s="34">
        <v>0.5</v>
      </c>
      <c r="F398" s="34">
        <v>91</v>
      </c>
      <c r="G398" s="34">
        <v>123</v>
      </c>
      <c r="H398" s="34">
        <v>114</v>
      </c>
      <c r="I398" s="10">
        <f t="shared" si="102"/>
        <v>13</v>
      </c>
      <c r="J398" s="10">
        <f t="shared" si="103"/>
        <v>16.25</v>
      </c>
      <c r="K398" s="10">
        <f t="shared" si="104"/>
        <v>12.5</v>
      </c>
      <c r="L398" s="10">
        <f t="shared" si="105"/>
        <v>45.5</v>
      </c>
      <c r="M398" s="10">
        <f t="shared" si="106"/>
        <v>86.5</v>
      </c>
      <c r="N398" s="10">
        <f t="shared" si="107"/>
        <v>148.75</v>
      </c>
      <c r="O398" s="10">
        <f t="shared" si="108"/>
        <v>148.75</v>
      </c>
      <c r="P398" s="35" t="str">
        <f t="shared" si="109"/>
        <v>PM2.5</v>
      </c>
      <c r="Q398" s="35" t="str">
        <f t="shared" si="110"/>
        <v>三级，轻度污染</v>
      </c>
      <c r="R398" s="36">
        <f t="shared" si="111"/>
        <v>92.682926829268297</v>
      </c>
      <c r="S398" s="36">
        <f t="shared" si="112"/>
        <v>61.529057859306874</v>
      </c>
      <c r="T398" s="36">
        <f t="shared" si="113"/>
        <v>31.153868969961422</v>
      </c>
      <c r="U398" s="37" t="b">
        <f t="shared" si="114"/>
        <v>0</v>
      </c>
      <c r="V398" s="36">
        <f t="shared" si="115"/>
        <v>136.33333333333334</v>
      </c>
      <c r="W398" s="37">
        <f t="shared" si="116"/>
        <v>0</v>
      </c>
      <c r="X398" s="37" t="b">
        <f t="shared" si="117"/>
        <v>0</v>
      </c>
      <c r="Y398" s="36">
        <f t="shared" si="118"/>
        <v>74.983333333333334</v>
      </c>
    </row>
    <row r="399" spans="1:25">
      <c r="A399" s="44" t="s">
        <v>42</v>
      </c>
      <c r="B399" s="44" t="s">
        <v>438</v>
      </c>
      <c r="C399" s="45">
        <v>13</v>
      </c>
      <c r="D399" s="45">
        <v>10</v>
      </c>
      <c r="E399" s="45">
        <v>0.5</v>
      </c>
      <c r="F399" s="45">
        <v>100</v>
      </c>
      <c r="G399" s="45">
        <v>168</v>
      </c>
      <c r="H399" s="45">
        <v>80</v>
      </c>
      <c r="I399" s="46">
        <f t="shared" si="102"/>
        <v>13</v>
      </c>
      <c r="J399" s="46">
        <f t="shared" si="103"/>
        <v>12.5</v>
      </c>
      <c r="K399" s="46">
        <f t="shared" si="104"/>
        <v>12.5</v>
      </c>
      <c r="L399" s="46">
        <f t="shared" si="105"/>
        <v>50</v>
      </c>
      <c r="M399" s="46">
        <f t="shared" si="106"/>
        <v>109</v>
      </c>
      <c r="N399" s="46">
        <f t="shared" si="107"/>
        <v>106.25</v>
      </c>
      <c r="O399" s="46">
        <f t="shared" si="108"/>
        <v>109</v>
      </c>
      <c r="P399" s="47" t="str">
        <f t="shared" si="109"/>
        <v>PM10</v>
      </c>
      <c r="Q399" s="47" t="str">
        <f t="shared" si="110"/>
        <v>三级，轻度污染</v>
      </c>
      <c r="R399" s="48">
        <f t="shared" si="111"/>
        <v>47.619047619047613</v>
      </c>
      <c r="S399" s="48">
        <f t="shared" si="112"/>
        <v>52.189143031587186</v>
      </c>
      <c r="T399" s="48">
        <f t="shared" si="113"/>
        <v>-4.5700954125395725</v>
      </c>
      <c r="U399" s="49" t="str">
        <f t="shared" si="114"/>
        <v>PM10</v>
      </c>
      <c r="V399" s="48">
        <f t="shared" si="115"/>
        <v>170.33333333333334</v>
      </c>
      <c r="W399" s="49">
        <f t="shared" si="116"/>
        <v>0</v>
      </c>
      <c r="X399" s="49" t="str">
        <f t="shared" si="117"/>
        <v>PM10</v>
      </c>
      <c r="Y399" s="48">
        <f t="shared" si="118"/>
        <v>93.683333333333337</v>
      </c>
    </row>
    <row r="400" spans="1:25">
      <c r="A400" s="44" t="s">
        <v>42</v>
      </c>
      <c r="B400" s="44" t="s">
        <v>439</v>
      </c>
      <c r="C400" s="45">
        <v>13</v>
      </c>
      <c r="D400" s="45">
        <v>9</v>
      </c>
      <c r="E400" s="45">
        <v>0.5</v>
      </c>
      <c r="F400" s="45">
        <v>100</v>
      </c>
      <c r="G400" s="45">
        <v>162</v>
      </c>
      <c r="H400" s="45">
        <v>116</v>
      </c>
      <c r="I400" s="46">
        <f t="shared" si="102"/>
        <v>13</v>
      </c>
      <c r="J400" s="46">
        <f t="shared" si="103"/>
        <v>11.25</v>
      </c>
      <c r="K400" s="46">
        <f t="shared" si="104"/>
        <v>12.5</v>
      </c>
      <c r="L400" s="46">
        <f t="shared" si="105"/>
        <v>50</v>
      </c>
      <c r="M400" s="46">
        <f t="shared" si="106"/>
        <v>106</v>
      </c>
      <c r="N400" s="46">
        <f t="shared" si="107"/>
        <v>151.42857142857142</v>
      </c>
      <c r="O400" s="46">
        <f t="shared" si="108"/>
        <v>151.42857142857142</v>
      </c>
      <c r="P400" s="47" t="str">
        <f t="shared" si="109"/>
        <v>PM2.5</v>
      </c>
      <c r="Q400" s="47" t="str">
        <f t="shared" si="110"/>
        <v>四级，中度污染</v>
      </c>
      <c r="R400" s="48">
        <f t="shared" si="111"/>
        <v>71.604938271604937</v>
      </c>
      <c r="S400" s="48">
        <f t="shared" si="112"/>
        <v>38.130186115487405</v>
      </c>
      <c r="T400" s="48">
        <f t="shared" si="113"/>
        <v>33.474752156117532</v>
      </c>
      <c r="U400" s="49" t="str">
        <f t="shared" si="114"/>
        <v>PM10</v>
      </c>
      <c r="V400" s="48">
        <f t="shared" si="115"/>
        <v>210</v>
      </c>
      <c r="W400" s="49">
        <f t="shared" si="116"/>
        <v>0</v>
      </c>
      <c r="X400" s="49" t="str">
        <f t="shared" si="117"/>
        <v>PM10</v>
      </c>
      <c r="Y400" s="48">
        <f t="shared" si="118"/>
        <v>115.5</v>
      </c>
    </row>
    <row r="401" spans="1:25">
      <c r="A401" s="44" t="s">
        <v>42</v>
      </c>
      <c r="B401" s="44" t="s">
        <v>440</v>
      </c>
      <c r="C401" s="45">
        <v>10</v>
      </c>
      <c r="D401" s="45">
        <v>6</v>
      </c>
      <c r="E401" s="45">
        <v>0.5</v>
      </c>
      <c r="F401" s="45">
        <v>110</v>
      </c>
      <c r="G401" s="45">
        <v>118</v>
      </c>
      <c r="H401" s="45">
        <v>105</v>
      </c>
      <c r="I401" s="46">
        <f t="shared" si="102"/>
        <v>10</v>
      </c>
      <c r="J401" s="46">
        <f t="shared" si="103"/>
        <v>7.5</v>
      </c>
      <c r="K401" s="46">
        <f t="shared" si="104"/>
        <v>12.5</v>
      </c>
      <c r="L401" s="46">
        <f t="shared" si="105"/>
        <v>58.333333333333336</v>
      </c>
      <c r="M401" s="46">
        <f t="shared" si="106"/>
        <v>84</v>
      </c>
      <c r="N401" s="46">
        <f t="shared" si="107"/>
        <v>137.5</v>
      </c>
      <c r="O401" s="46">
        <f t="shared" si="108"/>
        <v>137.5</v>
      </c>
      <c r="P401" s="47" t="str">
        <f t="shared" si="109"/>
        <v>PM2.5</v>
      </c>
      <c r="Q401" s="47" t="str">
        <f t="shared" si="110"/>
        <v>三级，轻度污染</v>
      </c>
      <c r="R401" s="48">
        <f t="shared" si="111"/>
        <v>88.983050847457619</v>
      </c>
      <c r="S401" s="48">
        <f t="shared" si="112"/>
        <v>37.505224503792789</v>
      </c>
      <c r="T401" s="48">
        <f t="shared" si="113"/>
        <v>51.47782634366483</v>
      </c>
      <c r="U401" s="49" t="b">
        <f t="shared" si="114"/>
        <v>0</v>
      </c>
      <c r="V401" s="48">
        <f t="shared" si="115"/>
        <v>241.66666666666666</v>
      </c>
      <c r="W401" s="49">
        <f t="shared" si="116"/>
        <v>0</v>
      </c>
      <c r="X401" s="49" t="b">
        <f t="shared" si="117"/>
        <v>0</v>
      </c>
      <c r="Y401" s="48">
        <f t="shared" si="118"/>
        <v>132.91666666666666</v>
      </c>
    </row>
    <row r="402" spans="1:25">
      <c r="A402" s="44" t="s">
        <v>42</v>
      </c>
      <c r="B402" s="44" t="s">
        <v>441</v>
      </c>
      <c r="C402" s="45">
        <v>10</v>
      </c>
      <c r="D402" s="45">
        <v>6</v>
      </c>
      <c r="E402" s="45">
        <v>0.4</v>
      </c>
      <c r="F402" s="45">
        <v>111</v>
      </c>
      <c r="G402" s="45">
        <v>119</v>
      </c>
      <c r="H402" s="45">
        <v>98</v>
      </c>
      <c r="I402" s="46">
        <f t="shared" si="102"/>
        <v>10</v>
      </c>
      <c r="J402" s="46">
        <f t="shared" si="103"/>
        <v>7.5</v>
      </c>
      <c r="K402" s="46">
        <f t="shared" si="104"/>
        <v>10</v>
      </c>
      <c r="L402" s="46">
        <f t="shared" si="105"/>
        <v>59.166666666666664</v>
      </c>
      <c r="M402" s="46">
        <f t="shared" si="106"/>
        <v>84.5</v>
      </c>
      <c r="N402" s="46">
        <f t="shared" si="107"/>
        <v>128.75</v>
      </c>
      <c r="O402" s="46">
        <f t="shared" si="108"/>
        <v>128.75</v>
      </c>
      <c r="P402" s="47" t="str">
        <f t="shared" si="109"/>
        <v>PM2.5</v>
      </c>
      <c r="Q402" s="47" t="str">
        <f t="shared" si="110"/>
        <v>三级，轻度污染</v>
      </c>
      <c r="R402" s="48">
        <f t="shared" si="111"/>
        <v>82.35294117647058</v>
      </c>
      <c r="S402" s="48">
        <f t="shared" si="112"/>
        <v>39.031589852192035</v>
      </c>
      <c r="T402" s="48">
        <f t="shared" si="113"/>
        <v>43.321351324278545</v>
      </c>
      <c r="U402" s="49" t="b">
        <f t="shared" si="114"/>
        <v>0</v>
      </c>
      <c r="V402" s="48">
        <f t="shared" si="115"/>
        <v>256</v>
      </c>
      <c r="W402" s="49">
        <f t="shared" si="116"/>
        <v>0</v>
      </c>
      <c r="X402" s="49" t="b">
        <f t="shared" si="117"/>
        <v>0</v>
      </c>
      <c r="Y402" s="48">
        <f t="shared" si="118"/>
        <v>140.80000000000001</v>
      </c>
    </row>
    <row r="403" spans="1:25">
      <c r="A403" s="44" t="s">
        <v>42</v>
      </c>
      <c r="B403" s="44" t="s">
        <v>442</v>
      </c>
      <c r="C403" s="45">
        <v>9</v>
      </c>
      <c r="D403" s="45">
        <v>6</v>
      </c>
      <c r="E403" s="45">
        <v>0.4</v>
      </c>
      <c r="F403" s="45">
        <v>111</v>
      </c>
      <c r="G403" s="45">
        <v>149</v>
      </c>
      <c r="H403" s="45">
        <v>126</v>
      </c>
      <c r="I403" s="46">
        <f t="shared" si="102"/>
        <v>9</v>
      </c>
      <c r="J403" s="46">
        <f t="shared" si="103"/>
        <v>7.5</v>
      </c>
      <c r="K403" s="46">
        <f t="shared" si="104"/>
        <v>10</v>
      </c>
      <c r="L403" s="46">
        <f t="shared" si="105"/>
        <v>59.166666666666664</v>
      </c>
      <c r="M403" s="46">
        <f t="shared" si="106"/>
        <v>99.5</v>
      </c>
      <c r="N403" s="46">
        <f t="shared" si="107"/>
        <v>165.71428571428572</v>
      </c>
      <c r="O403" s="46">
        <f t="shared" si="108"/>
        <v>165.71428571428572</v>
      </c>
      <c r="P403" s="47" t="str">
        <f t="shared" si="109"/>
        <v>PM2.5</v>
      </c>
      <c r="Q403" s="47" t="str">
        <f t="shared" si="110"/>
        <v>四级，中度污染</v>
      </c>
      <c r="R403" s="48">
        <f t="shared" si="111"/>
        <v>84.56375838926175</v>
      </c>
      <c r="S403" s="48">
        <f t="shared" si="112"/>
        <v>39.484078539974838</v>
      </c>
      <c r="T403" s="48">
        <f t="shared" si="113"/>
        <v>45.079679849286912</v>
      </c>
      <c r="U403" s="49" t="b">
        <f t="shared" si="114"/>
        <v>0</v>
      </c>
      <c r="V403" s="48">
        <f t="shared" si="115"/>
        <v>265.33333333333331</v>
      </c>
      <c r="W403" s="49">
        <f t="shared" si="116"/>
        <v>0</v>
      </c>
      <c r="X403" s="49" t="b">
        <f t="shared" si="117"/>
        <v>0</v>
      </c>
      <c r="Y403" s="48">
        <f t="shared" si="118"/>
        <v>145.93333333333334</v>
      </c>
    </row>
    <row r="404" spans="1:25">
      <c r="A404" s="44" t="s">
        <v>42</v>
      </c>
      <c r="B404" s="44" t="s">
        <v>443</v>
      </c>
      <c r="C404" s="45">
        <v>9</v>
      </c>
      <c r="D404" s="45">
        <v>6</v>
      </c>
      <c r="E404" s="45">
        <v>0.4</v>
      </c>
      <c r="F404" s="45">
        <v>109</v>
      </c>
      <c r="G404" s="45">
        <v>292</v>
      </c>
      <c r="H404" s="45">
        <v>235</v>
      </c>
      <c r="I404" s="46">
        <f t="shared" si="102"/>
        <v>9</v>
      </c>
      <c r="J404" s="46">
        <f t="shared" si="103"/>
        <v>7.5</v>
      </c>
      <c r="K404" s="46">
        <f t="shared" si="104"/>
        <v>10</v>
      </c>
      <c r="L404" s="46">
        <f t="shared" si="105"/>
        <v>57.5</v>
      </c>
      <c r="M404" s="46">
        <f t="shared" si="106"/>
        <v>171</v>
      </c>
      <c r="N404" s="46">
        <f t="shared" si="107"/>
        <v>285</v>
      </c>
      <c r="O404" s="46">
        <f t="shared" si="108"/>
        <v>285</v>
      </c>
      <c r="P404" s="47" t="str">
        <f t="shared" si="109"/>
        <v>PM2.5</v>
      </c>
      <c r="Q404" s="47" t="str">
        <f t="shared" si="110"/>
        <v>五级，重度污染</v>
      </c>
      <c r="R404" s="48">
        <f t="shared" si="111"/>
        <v>80.479452054794521</v>
      </c>
      <c r="S404" s="48">
        <f t="shared" si="112"/>
        <v>38.983888594425899</v>
      </c>
      <c r="T404" s="48">
        <f t="shared" si="113"/>
        <v>41.495563460368622</v>
      </c>
      <c r="U404" s="49" t="str">
        <f t="shared" si="114"/>
        <v>PM10</v>
      </c>
      <c r="V404" s="48">
        <f t="shared" si="115"/>
        <v>279.66666666666669</v>
      </c>
      <c r="W404" s="49">
        <f t="shared" si="116"/>
        <v>1</v>
      </c>
      <c r="X404" s="49" t="str">
        <f t="shared" si="117"/>
        <v>PM10</v>
      </c>
      <c r="Y404" s="48">
        <f t="shared" si="118"/>
        <v>153.81666666666666</v>
      </c>
    </row>
    <row r="405" spans="1:25">
      <c r="A405" s="44" t="s">
        <v>42</v>
      </c>
      <c r="B405" s="44" t="s">
        <v>444</v>
      </c>
      <c r="C405" s="45">
        <v>8</v>
      </c>
      <c r="D405" s="45">
        <v>6</v>
      </c>
      <c r="E405" s="45">
        <v>0.4</v>
      </c>
      <c r="F405" s="45">
        <v>112</v>
      </c>
      <c r="G405" s="45">
        <v>478</v>
      </c>
      <c r="H405" s="45">
        <v>175</v>
      </c>
      <c r="I405" s="46">
        <f t="shared" si="102"/>
        <v>8</v>
      </c>
      <c r="J405" s="46">
        <f t="shared" si="103"/>
        <v>7.5</v>
      </c>
      <c r="K405" s="46">
        <f t="shared" si="104"/>
        <v>10</v>
      </c>
      <c r="L405" s="46">
        <f t="shared" si="105"/>
        <v>60</v>
      </c>
      <c r="M405" s="46">
        <f t="shared" si="106"/>
        <v>372.5</v>
      </c>
      <c r="N405" s="46">
        <f t="shared" si="107"/>
        <v>225</v>
      </c>
      <c r="O405" s="46">
        <f t="shared" si="108"/>
        <v>372.5</v>
      </c>
      <c r="P405" s="47" t="str">
        <f t="shared" si="109"/>
        <v>PM10</v>
      </c>
      <c r="Q405" s="47" t="str">
        <f t="shared" si="110"/>
        <v>六级，严重污染</v>
      </c>
      <c r="R405" s="48">
        <f t="shared" si="111"/>
        <v>36.610878661087867</v>
      </c>
      <c r="S405" s="48">
        <f t="shared" si="112"/>
        <v>37.966932363219748</v>
      </c>
      <c r="T405" s="48">
        <f t="shared" si="113"/>
        <v>-1.3560537021318808</v>
      </c>
      <c r="U405" s="49" t="str">
        <f t="shared" si="114"/>
        <v>PM10</v>
      </c>
      <c r="V405" s="48">
        <f t="shared" si="115"/>
        <v>336</v>
      </c>
      <c r="W405" s="49">
        <f t="shared" si="116"/>
        <v>1</v>
      </c>
      <c r="X405" s="49" t="str">
        <f t="shared" si="117"/>
        <v>PM10</v>
      </c>
      <c r="Y405" s="48">
        <f t="shared" si="118"/>
        <v>184.8</v>
      </c>
    </row>
    <row r="406" spans="1:25">
      <c r="A406" s="44" t="s">
        <v>42</v>
      </c>
      <c r="B406" s="44" t="s">
        <v>445</v>
      </c>
      <c r="C406" s="45">
        <v>8</v>
      </c>
      <c r="D406" s="45">
        <v>6</v>
      </c>
      <c r="E406" s="45">
        <v>0.4</v>
      </c>
      <c r="F406" s="45">
        <v>114</v>
      </c>
      <c r="G406" s="45">
        <v>366</v>
      </c>
      <c r="H406" s="45">
        <v>146</v>
      </c>
      <c r="I406" s="46">
        <f t="shared" si="102"/>
        <v>8</v>
      </c>
      <c r="J406" s="46">
        <f t="shared" si="103"/>
        <v>7.5</v>
      </c>
      <c r="K406" s="46">
        <f t="shared" si="104"/>
        <v>10</v>
      </c>
      <c r="L406" s="46">
        <f t="shared" si="105"/>
        <v>61.666666666666664</v>
      </c>
      <c r="M406" s="46">
        <f t="shared" si="106"/>
        <v>222.85714285714286</v>
      </c>
      <c r="N406" s="46">
        <f t="shared" si="107"/>
        <v>194.28571428571428</v>
      </c>
      <c r="O406" s="46">
        <f t="shared" si="108"/>
        <v>222.85714285714286</v>
      </c>
      <c r="P406" s="47" t="str">
        <f t="shared" si="109"/>
        <v>PM10</v>
      </c>
      <c r="Q406" s="47" t="str">
        <f t="shared" si="110"/>
        <v>五级，重度污染</v>
      </c>
      <c r="R406" s="48">
        <f t="shared" si="111"/>
        <v>39.89071038251366</v>
      </c>
      <c r="S406" s="48">
        <f t="shared" si="112"/>
        <v>37.049584950056442</v>
      </c>
      <c r="T406" s="48">
        <f t="shared" si="113"/>
        <v>2.8411254324572184</v>
      </c>
      <c r="U406" s="49" t="str">
        <f t="shared" si="114"/>
        <v>PM10</v>
      </c>
      <c r="V406" s="48">
        <f t="shared" si="115"/>
        <v>439.33333333333331</v>
      </c>
      <c r="W406" s="49">
        <f t="shared" si="116"/>
        <v>0</v>
      </c>
      <c r="X406" s="49" t="str">
        <f t="shared" si="117"/>
        <v>PM10</v>
      </c>
      <c r="Y406" s="48">
        <f t="shared" si="118"/>
        <v>241.63333333333333</v>
      </c>
    </row>
    <row r="407" spans="1:25">
      <c r="A407" s="44" t="s">
        <v>42</v>
      </c>
      <c r="B407" s="44" t="s">
        <v>446</v>
      </c>
      <c r="C407" s="45">
        <v>8</v>
      </c>
      <c r="D407" s="45">
        <v>6</v>
      </c>
      <c r="E407" s="45">
        <v>0.5</v>
      </c>
      <c r="F407" s="45">
        <v>109</v>
      </c>
      <c r="G407" s="45">
        <v>254</v>
      </c>
      <c r="H407" s="45">
        <v>125</v>
      </c>
      <c r="I407" s="46">
        <f t="shared" si="102"/>
        <v>8</v>
      </c>
      <c r="J407" s="46">
        <f t="shared" si="103"/>
        <v>7.5</v>
      </c>
      <c r="K407" s="46">
        <f t="shared" si="104"/>
        <v>12.5</v>
      </c>
      <c r="L407" s="46">
        <f t="shared" si="105"/>
        <v>57.5</v>
      </c>
      <c r="M407" s="46">
        <f t="shared" si="106"/>
        <v>152</v>
      </c>
      <c r="N407" s="46">
        <f t="shared" si="107"/>
        <v>164.28571428571428</v>
      </c>
      <c r="O407" s="46">
        <f t="shared" si="108"/>
        <v>164.28571428571428</v>
      </c>
      <c r="P407" s="47" t="str">
        <f t="shared" si="109"/>
        <v>PM2.5</v>
      </c>
      <c r="Q407" s="47" t="str">
        <f t="shared" si="110"/>
        <v>四级，中度污染</v>
      </c>
      <c r="R407" s="48">
        <f t="shared" si="111"/>
        <v>49.212598425196852</v>
      </c>
      <c r="S407" s="48">
        <f t="shared" si="112"/>
        <v>34.406732625965496</v>
      </c>
      <c r="T407" s="48">
        <f t="shared" si="113"/>
        <v>14.805865799231356</v>
      </c>
      <c r="U407" s="49" t="str">
        <f t="shared" si="114"/>
        <v>PM10</v>
      </c>
      <c r="V407" s="48">
        <f t="shared" si="115"/>
        <v>507.33333333333331</v>
      </c>
      <c r="W407" s="49">
        <f t="shared" si="116"/>
        <v>0</v>
      </c>
      <c r="X407" s="49" t="str">
        <f t="shared" si="117"/>
        <v>PM10</v>
      </c>
      <c r="Y407" s="48">
        <f t="shared" si="118"/>
        <v>279.0333333333333</v>
      </c>
    </row>
    <row r="408" spans="1:25">
      <c r="A408" s="44" t="s">
        <v>42</v>
      </c>
      <c r="B408" s="44" t="s">
        <v>447</v>
      </c>
      <c r="C408" s="45">
        <v>8</v>
      </c>
      <c r="D408" s="45">
        <v>8</v>
      </c>
      <c r="E408" s="45">
        <v>0.4</v>
      </c>
      <c r="F408" s="45">
        <v>104</v>
      </c>
      <c r="G408" s="45">
        <v>226</v>
      </c>
      <c r="H408" s="45">
        <v>125</v>
      </c>
      <c r="I408" s="46">
        <f t="shared" si="102"/>
        <v>8</v>
      </c>
      <c r="J408" s="46">
        <f t="shared" si="103"/>
        <v>10</v>
      </c>
      <c r="K408" s="46">
        <f t="shared" si="104"/>
        <v>10</v>
      </c>
      <c r="L408" s="46">
        <f t="shared" si="105"/>
        <v>53.333333333333336</v>
      </c>
      <c r="M408" s="46">
        <f t="shared" si="106"/>
        <v>138</v>
      </c>
      <c r="N408" s="46">
        <f t="shared" si="107"/>
        <v>164.28571428571428</v>
      </c>
      <c r="O408" s="46">
        <f t="shared" si="108"/>
        <v>164.28571428571428</v>
      </c>
      <c r="P408" s="47" t="str">
        <f t="shared" si="109"/>
        <v>PM2.5</v>
      </c>
      <c r="Q408" s="47" t="str">
        <f t="shared" si="110"/>
        <v>四级，中度污染</v>
      </c>
      <c r="R408" s="48">
        <f t="shared" si="111"/>
        <v>55.309734513274336</v>
      </c>
      <c r="S408" s="48">
        <f t="shared" si="112"/>
        <v>31.092528257443764</v>
      </c>
      <c r="T408" s="48">
        <f t="shared" si="113"/>
        <v>24.217206255830572</v>
      </c>
      <c r="U408" s="49" t="str">
        <f t="shared" si="114"/>
        <v>PM10</v>
      </c>
      <c r="V408" s="48">
        <f t="shared" si="115"/>
        <v>552.66666666666663</v>
      </c>
      <c r="W408" s="49">
        <f t="shared" si="116"/>
        <v>0</v>
      </c>
      <c r="X408" s="49" t="str">
        <f t="shared" si="117"/>
        <v>PM10</v>
      </c>
      <c r="Y408" s="48">
        <f t="shared" si="118"/>
        <v>303.96666666666664</v>
      </c>
    </row>
    <row r="409" spans="1:25">
      <c r="A409" s="44" t="s">
        <v>42</v>
      </c>
      <c r="B409" s="44" t="s">
        <v>448</v>
      </c>
      <c r="C409" s="45">
        <v>9</v>
      </c>
      <c r="D409" s="45">
        <v>8</v>
      </c>
      <c r="E409" s="45">
        <v>0.5</v>
      </c>
      <c r="F409" s="45">
        <v>105</v>
      </c>
      <c r="G409" s="45">
        <v>203</v>
      </c>
      <c r="H409" s="45">
        <v>91</v>
      </c>
      <c r="I409" s="46">
        <f t="shared" si="102"/>
        <v>9</v>
      </c>
      <c r="J409" s="46">
        <f t="shared" si="103"/>
        <v>10</v>
      </c>
      <c r="K409" s="46">
        <f t="shared" si="104"/>
        <v>12.5</v>
      </c>
      <c r="L409" s="46">
        <f t="shared" si="105"/>
        <v>54.166666666666664</v>
      </c>
      <c r="M409" s="46">
        <f t="shared" si="106"/>
        <v>126.5</v>
      </c>
      <c r="N409" s="46">
        <f t="shared" si="107"/>
        <v>120</v>
      </c>
      <c r="O409" s="46">
        <f t="shared" si="108"/>
        <v>126.5</v>
      </c>
      <c r="P409" s="47" t="str">
        <f t="shared" si="109"/>
        <v>PM10</v>
      </c>
      <c r="Q409" s="47" t="str">
        <f t="shared" si="110"/>
        <v>三级，轻度污染</v>
      </c>
      <c r="R409" s="48">
        <f t="shared" si="111"/>
        <v>44.827586206896555</v>
      </c>
      <c r="S409" s="48">
        <f t="shared" si="112"/>
        <v>28.838927702177418</v>
      </c>
      <c r="T409" s="48">
        <f t="shared" si="113"/>
        <v>15.988658504719137</v>
      </c>
      <c r="U409" s="49" t="str">
        <f t="shared" si="114"/>
        <v>PM10</v>
      </c>
      <c r="V409" s="48">
        <f t="shared" si="115"/>
        <v>588.33333333333337</v>
      </c>
      <c r="W409" s="49">
        <f t="shared" si="116"/>
        <v>0</v>
      </c>
      <c r="X409" s="49" t="str">
        <f t="shared" si="117"/>
        <v>PM10</v>
      </c>
      <c r="Y409" s="48">
        <f t="shared" si="118"/>
        <v>323.58333333333337</v>
      </c>
    </row>
    <row r="410" spans="1:25">
      <c r="A410" s="44" t="s">
        <v>42</v>
      </c>
      <c r="B410" s="44" t="s">
        <v>449</v>
      </c>
      <c r="C410" s="45">
        <v>8</v>
      </c>
      <c r="D410" s="45">
        <v>11</v>
      </c>
      <c r="E410" s="45">
        <v>0.4</v>
      </c>
      <c r="F410" s="45">
        <v>103</v>
      </c>
      <c r="G410" s="45">
        <v>120</v>
      </c>
      <c r="H410" s="45">
        <v>56</v>
      </c>
      <c r="I410" s="46">
        <f t="shared" si="102"/>
        <v>8</v>
      </c>
      <c r="J410" s="46">
        <f t="shared" si="103"/>
        <v>13.75</v>
      </c>
      <c r="K410" s="46">
        <f t="shared" si="104"/>
        <v>10</v>
      </c>
      <c r="L410" s="46">
        <f t="shared" si="105"/>
        <v>52.5</v>
      </c>
      <c r="M410" s="46">
        <f t="shared" si="106"/>
        <v>85</v>
      </c>
      <c r="N410" s="46">
        <f t="shared" si="107"/>
        <v>76.25</v>
      </c>
      <c r="O410" s="46">
        <f t="shared" si="108"/>
        <v>85</v>
      </c>
      <c r="P410" s="47" t="str">
        <f t="shared" si="109"/>
        <v>PM10</v>
      </c>
      <c r="Q410" s="47" t="str">
        <f t="shared" si="110"/>
        <v>二级，良</v>
      </c>
      <c r="R410" s="48">
        <f t="shared" si="111"/>
        <v>46.666666666666664</v>
      </c>
      <c r="S410" s="48">
        <f t="shared" si="112"/>
        <v>25.52758002031365</v>
      </c>
      <c r="T410" s="48">
        <f t="shared" si="113"/>
        <v>21.139086646353014</v>
      </c>
      <c r="U410" s="49" t="b">
        <f t="shared" si="114"/>
        <v>0</v>
      </c>
      <c r="V410" s="48">
        <f t="shared" si="115"/>
        <v>606.33333333333337</v>
      </c>
      <c r="W410" s="49">
        <f t="shared" si="116"/>
        <v>0</v>
      </c>
      <c r="X410" s="49" t="b">
        <f t="shared" si="117"/>
        <v>0</v>
      </c>
      <c r="Y410" s="48">
        <f t="shared" si="118"/>
        <v>333.48333333333335</v>
      </c>
    </row>
    <row r="411" spans="1:25">
      <c r="A411" s="44" t="s">
        <v>42</v>
      </c>
      <c r="B411" s="44" t="s">
        <v>450</v>
      </c>
      <c r="C411" s="45">
        <v>8</v>
      </c>
      <c r="D411" s="45">
        <v>11</v>
      </c>
      <c r="E411" s="45">
        <v>0.4</v>
      </c>
      <c r="F411" s="45">
        <v>96</v>
      </c>
      <c r="G411" s="45">
        <v>80</v>
      </c>
      <c r="H411" s="45">
        <v>46</v>
      </c>
      <c r="I411" s="46">
        <f t="shared" si="102"/>
        <v>8</v>
      </c>
      <c r="J411" s="46">
        <f t="shared" si="103"/>
        <v>13.75</v>
      </c>
      <c r="K411" s="46">
        <f t="shared" si="104"/>
        <v>10</v>
      </c>
      <c r="L411" s="46">
        <f t="shared" si="105"/>
        <v>48</v>
      </c>
      <c r="M411" s="46">
        <f t="shared" si="106"/>
        <v>65</v>
      </c>
      <c r="N411" s="46">
        <f t="shared" si="107"/>
        <v>63.75</v>
      </c>
      <c r="O411" s="46">
        <f t="shared" si="108"/>
        <v>65</v>
      </c>
      <c r="P411" s="47" t="str">
        <f t="shared" si="109"/>
        <v>PM10</v>
      </c>
      <c r="Q411" s="47" t="str">
        <f t="shared" si="110"/>
        <v>二级，良</v>
      </c>
      <c r="R411" s="48">
        <f t="shared" si="111"/>
        <v>57.499999999999993</v>
      </c>
      <c r="S411" s="48">
        <f t="shared" si="112"/>
        <v>22.70984790463633</v>
      </c>
      <c r="T411" s="48">
        <f t="shared" si="113"/>
        <v>34.790152095363666</v>
      </c>
      <c r="U411" s="49" t="b">
        <f t="shared" si="114"/>
        <v>0</v>
      </c>
      <c r="V411" s="48">
        <f t="shared" si="115"/>
        <v>549</v>
      </c>
      <c r="W411" s="49">
        <f t="shared" si="116"/>
        <v>0</v>
      </c>
      <c r="X411" s="49" t="b">
        <f t="shared" si="117"/>
        <v>0</v>
      </c>
      <c r="Y411" s="48">
        <f t="shared" si="118"/>
        <v>301.95</v>
      </c>
    </row>
    <row r="412" spans="1:25">
      <c r="A412" s="33" t="s">
        <v>42</v>
      </c>
      <c r="B412" s="33" t="s">
        <v>451</v>
      </c>
      <c r="C412" s="34">
        <v>8</v>
      </c>
      <c r="D412" s="34">
        <v>8</v>
      </c>
      <c r="E412" s="34">
        <v>0.5</v>
      </c>
      <c r="F412" s="34">
        <v>94</v>
      </c>
      <c r="G412" s="34">
        <v>118</v>
      </c>
      <c r="H412" s="34">
        <v>70</v>
      </c>
      <c r="I412" s="10">
        <f t="shared" si="102"/>
        <v>8</v>
      </c>
      <c r="J412" s="10">
        <f t="shared" si="103"/>
        <v>10</v>
      </c>
      <c r="K412" s="10">
        <f t="shared" si="104"/>
        <v>12.5</v>
      </c>
      <c r="L412" s="10">
        <f t="shared" si="105"/>
        <v>47</v>
      </c>
      <c r="M412" s="10">
        <f t="shared" si="106"/>
        <v>84</v>
      </c>
      <c r="N412" s="10">
        <f t="shared" si="107"/>
        <v>93.75</v>
      </c>
      <c r="O412" s="10">
        <f t="shared" si="108"/>
        <v>93.75</v>
      </c>
      <c r="P412" s="35" t="str">
        <f t="shared" si="109"/>
        <v>PM2.5</v>
      </c>
      <c r="Q412" s="35" t="str">
        <f t="shared" si="110"/>
        <v>二级，良</v>
      </c>
      <c r="R412" s="36">
        <f t="shared" si="111"/>
        <v>59.322033898305079</v>
      </c>
      <c r="S412" s="36">
        <f t="shared" si="112"/>
        <v>24.450608016212339</v>
      </c>
      <c r="T412" s="36">
        <f t="shared" si="113"/>
        <v>34.871425882092737</v>
      </c>
      <c r="U412" s="37" t="b">
        <f t="shared" si="114"/>
        <v>0</v>
      </c>
      <c r="V412" s="36">
        <f t="shared" si="115"/>
        <v>416.33333333333331</v>
      </c>
      <c r="W412" s="37">
        <f t="shared" si="116"/>
        <v>0</v>
      </c>
      <c r="X412" s="37" t="b">
        <f t="shared" si="117"/>
        <v>0</v>
      </c>
      <c r="Y412" s="36">
        <f t="shared" si="118"/>
        <v>228.98333333333332</v>
      </c>
    </row>
    <row r="413" spans="1:25">
      <c r="A413" s="33" t="s">
        <v>42</v>
      </c>
      <c r="B413" s="33" t="s">
        <v>452</v>
      </c>
      <c r="C413" s="34">
        <v>8</v>
      </c>
      <c r="D413" s="34">
        <v>8</v>
      </c>
      <c r="E413" s="34">
        <v>0.5</v>
      </c>
      <c r="F413" s="34">
        <v>92</v>
      </c>
      <c r="G413" s="34">
        <v>234</v>
      </c>
      <c r="H413" s="34">
        <v>69</v>
      </c>
      <c r="I413" s="10">
        <f t="shared" si="102"/>
        <v>8</v>
      </c>
      <c r="J413" s="10">
        <f t="shared" si="103"/>
        <v>10</v>
      </c>
      <c r="K413" s="10">
        <f t="shared" si="104"/>
        <v>12.5</v>
      </c>
      <c r="L413" s="10">
        <f t="shared" si="105"/>
        <v>46</v>
      </c>
      <c r="M413" s="10">
        <f t="shared" si="106"/>
        <v>142</v>
      </c>
      <c r="N413" s="10">
        <f t="shared" si="107"/>
        <v>92.5</v>
      </c>
      <c r="O413" s="10">
        <f t="shared" si="108"/>
        <v>142</v>
      </c>
      <c r="P413" s="35" t="str">
        <f t="shared" si="109"/>
        <v>PM10</v>
      </c>
      <c r="Q413" s="35" t="str">
        <f t="shared" si="110"/>
        <v>三级，轻度污染</v>
      </c>
      <c r="R413" s="36">
        <f t="shared" si="111"/>
        <v>29.487179487179489</v>
      </c>
      <c r="S413" s="36">
        <f t="shared" si="112"/>
        <v>26.069884975861623</v>
      </c>
      <c r="T413" s="36">
        <f t="shared" si="113"/>
        <v>3.4172945113178663</v>
      </c>
      <c r="U413" s="37" t="str">
        <f t="shared" si="114"/>
        <v>PM10</v>
      </c>
      <c r="V413" s="36">
        <f t="shared" si="115"/>
        <v>333.66666666666669</v>
      </c>
      <c r="W413" s="37">
        <f t="shared" si="116"/>
        <v>0</v>
      </c>
      <c r="X413" s="37" t="str">
        <f t="shared" si="117"/>
        <v>PM10</v>
      </c>
      <c r="Y413" s="36">
        <f t="shared" si="118"/>
        <v>183.51666666666668</v>
      </c>
    </row>
    <row r="414" spans="1:25">
      <c r="A414" s="33" t="s">
        <v>42</v>
      </c>
      <c r="B414" s="33" t="s">
        <v>453</v>
      </c>
      <c r="C414" s="34">
        <v>8</v>
      </c>
      <c r="D414" s="34">
        <v>9</v>
      </c>
      <c r="E414" s="34">
        <v>0.5</v>
      </c>
      <c r="F414" s="34">
        <v>88</v>
      </c>
      <c r="G414" s="34">
        <v>160</v>
      </c>
      <c r="H414" s="34">
        <v>55</v>
      </c>
      <c r="I414" s="10">
        <f t="shared" si="102"/>
        <v>8</v>
      </c>
      <c r="J414" s="10">
        <f t="shared" si="103"/>
        <v>11.25</v>
      </c>
      <c r="K414" s="10">
        <f t="shared" si="104"/>
        <v>12.5</v>
      </c>
      <c r="L414" s="10">
        <f t="shared" si="105"/>
        <v>44</v>
      </c>
      <c r="M414" s="10">
        <f t="shared" si="106"/>
        <v>105</v>
      </c>
      <c r="N414" s="10">
        <f t="shared" si="107"/>
        <v>75</v>
      </c>
      <c r="O414" s="10">
        <f t="shared" si="108"/>
        <v>105</v>
      </c>
      <c r="P414" s="35" t="str">
        <f t="shared" si="109"/>
        <v>PM10</v>
      </c>
      <c r="Q414" s="35" t="str">
        <f t="shared" si="110"/>
        <v>三级，轻度污染</v>
      </c>
      <c r="R414" s="36">
        <f t="shared" si="111"/>
        <v>34.375</v>
      </c>
      <c r="S414" s="36">
        <f t="shared" si="112"/>
        <v>24.426100064360181</v>
      </c>
      <c r="T414" s="36">
        <f t="shared" si="113"/>
        <v>9.9488999356398189</v>
      </c>
      <c r="U414" s="37" t="str">
        <f t="shared" si="114"/>
        <v>PM10</v>
      </c>
      <c r="V414" s="36">
        <f t="shared" si="115"/>
        <v>327</v>
      </c>
      <c r="W414" s="37">
        <f t="shared" si="116"/>
        <v>0</v>
      </c>
      <c r="X414" s="37" t="str">
        <f t="shared" si="117"/>
        <v>PM10</v>
      </c>
      <c r="Y414" s="36">
        <f t="shared" si="118"/>
        <v>179.85</v>
      </c>
    </row>
    <row r="415" spans="1:25">
      <c r="A415" s="33" t="s">
        <v>42</v>
      </c>
      <c r="B415" s="33" t="s">
        <v>454</v>
      </c>
      <c r="C415" s="34">
        <v>10</v>
      </c>
      <c r="D415" s="34">
        <v>18</v>
      </c>
      <c r="E415" s="34">
        <v>0.5</v>
      </c>
      <c r="F415" s="34">
        <v>69</v>
      </c>
      <c r="G415" s="34">
        <v>152</v>
      </c>
      <c r="H415" s="34">
        <v>53</v>
      </c>
      <c r="I415" s="10">
        <f t="shared" si="102"/>
        <v>10</v>
      </c>
      <c r="J415" s="10">
        <f t="shared" si="103"/>
        <v>22.5</v>
      </c>
      <c r="K415" s="10">
        <f t="shared" si="104"/>
        <v>12.5</v>
      </c>
      <c r="L415" s="10">
        <f t="shared" si="105"/>
        <v>34.5</v>
      </c>
      <c r="M415" s="10">
        <f t="shared" si="106"/>
        <v>101</v>
      </c>
      <c r="N415" s="10">
        <f t="shared" si="107"/>
        <v>72.5</v>
      </c>
      <c r="O415" s="10">
        <f t="shared" si="108"/>
        <v>101</v>
      </c>
      <c r="P415" s="35" t="str">
        <f t="shared" si="109"/>
        <v>PM10</v>
      </c>
      <c r="Q415" s="35" t="str">
        <f t="shared" si="110"/>
        <v>三级，轻度污染</v>
      </c>
      <c r="R415" s="36">
        <f t="shared" si="111"/>
        <v>34.868421052631575</v>
      </c>
      <c r="S415" s="36">
        <f t="shared" si="112"/>
        <v>22.68153885492065</v>
      </c>
      <c r="T415" s="36">
        <f t="shared" si="113"/>
        <v>12.186882197710926</v>
      </c>
      <c r="U415" s="37" t="str">
        <f t="shared" si="114"/>
        <v>PM10</v>
      </c>
      <c r="V415" s="36">
        <f t="shared" si="115"/>
        <v>305</v>
      </c>
      <c r="W415" s="37">
        <f t="shared" si="116"/>
        <v>0</v>
      </c>
      <c r="X415" s="37" t="str">
        <f t="shared" si="117"/>
        <v>PM10</v>
      </c>
      <c r="Y415" s="36">
        <f t="shared" si="118"/>
        <v>167.75</v>
      </c>
    </row>
    <row r="416" spans="1:25">
      <c r="A416" s="33" t="s">
        <v>42</v>
      </c>
      <c r="B416" s="33" t="s">
        <v>455</v>
      </c>
      <c r="C416" s="34">
        <v>8</v>
      </c>
      <c r="D416" s="34">
        <v>15</v>
      </c>
      <c r="E416" s="34">
        <v>0.5</v>
      </c>
      <c r="F416" s="34">
        <v>69</v>
      </c>
      <c r="G416" s="34">
        <v>132</v>
      </c>
      <c r="H416" s="34">
        <v>39</v>
      </c>
      <c r="I416" s="10">
        <f t="shared" si="102"/>
        <v>8</v>
      </c>
      <c r="J416" s="10">
        <f t="shared" si="103"/>
        <v>18.75</v>
      </c>
      <c r="K416" s="10">
        <f t="shared" si="104"/>
        <v>12.5</v>
      </c>
      <c r="L416" s="10">
        <f t="shared" si="105"/>
        <v>34.5</v>
      </c>
      <c r="M416" s="10">
        <f t="shared" si="106"/>
        <v>91</v>
      </c>
      <c r="N416" s="10">
        <f t="shared" si="107"/>
        <v>55</v>
      </c>
      <c r="O416" s="10">
        <f t="shared" si="108"/>
        <v>91</v>
      </c>
      <c r="P416" s="35" t="str">
        <f t="shared" si="109"/>
        <v>PM10</v>
      </c>
      <c r="Q416" s="35" t="str">
        <f t="shared" si="110"/>
        <v>二级，良</v>
      </c>
      <c r="R416" s="36">
        <f t="shared" si="111"/>
        <v>29.545454545454547</v>
      </c>
      <c r="S416" s="36">
        <f t="shared" si="112"/>
        <v>21.851608425398567</v>
      </c>
      <c r="T416" s="36">
        <f t="shared" si="113"/>
        <v>7.69384612005598</v>
      </c>
      <c r="U416" s="37" t="b">
        <f t="shared" si="114"/>
        <v>0</v>
      </c>
      <c r="V416" s="36">
        <f t="shared" si="115"/>
        <v>288</v>
      </c>
      <c r="W416" s="37">
        <f t="shared" si="116"/>
        <v>0</v>
      </c>
      <c r="X416" s="37" t="b">
        <f t="shared" si="117"/>
        <v>0</v>
      </c>
      <c r="Y416" s="36">
        <f t="shared" si="118"/>
        <v>158.4</v>
      </c>
    </row>
    <row r="417" spans="1:25">
      <c r="A417" s="33" t="s">
        <v>42</v>
      </c>
      <c r="B417" s="33" t="s">
        <v>456</v>
      </c>
      <c r="C417" s="34">
        <v>9</v>
      </c>
      <c r="D417" s="34">
        <v>11</v>
      </c>
      <c r="E417" s="34">
        <v>0.5</v>
      </c>
      <c r="F417" s="34">
        <v>68</v>
      </c>
      <c r="G417" s="34">
        <v>78</v>
      </c>
      <c r="H417" s="34">
        <v>32</v>
      </c>
      <c r="I417" s="10">
        <f t="shared" si="102"/>
        <v>9</v>
      </c>
      <c r="J417" s="10">
        <f t="shared" si="103"/>
        <v>13.75</v>
      </c>
      <c r="K417" s="10">
        <f t="shared" si="104"/>
        <v>12.5</v>
      </c>
      <c r="L417" s="10">
        <f t="shared" si="105"/>
        <v>34</v>
      </c>
      <c r="M417" s="10">
        <f t="shared" si="106"/>
        <v>64</v>
      </c>
      <c r="N417" s="10">
        <f t="shared" si="107"/>
        <v>45.714285714285715</v>
      </c>
      <c r="O417" s="10">
        <f t="shared" si="108"/>
        <v>64</v>
      </c>
      <c r="P417" s="35" t="str">
        <f t="shared" si="109"/>
        <v>PM10</v>
      </c>
      <c r="Q417" s="35" t="str">
        <f t="shared" si="110"/>
        <v>二级，良</v>
      </c>
      <c r="R417" s="36">
        <f t="shared" si="111"/>
        <v>41.025641025641022</v>
      </c>
      <c r="S417" s="36">
        <f t="shared" si="112"/>
        <v>20.424840748630888</v>
      </c>
      <c r="T417" s="36">
        <f t="shared" si="113"/>
        <v>20.600800277010133</v>
      </c>
      <c r="U417" s="37" t="b">
        <f t="shared" si="114"/>
        <v>0</v>
      </c>
      <c r="V417" s="36">
        <f t="shared" si="115"/>
        <v>292</v>
      </c>
      <c r="W417" s="37">
        <f t="shared" si="116"/>
        <v>0</v>
      </c>
      <c r="X417" s="37" t="b">
        <f t="shared" si="117"/>
        <v>0</v>
      </c>
      <c r="Y417" s="36">
        <f t="shared" si="118"/>
        <v>160.6</v>
      </c>
    </row>
    <row r="418" spans="1:25">
      <c r="A418" s="33" t="s">
        <v>42</v>
      </c>
      <c r="B418" s="33" t="s">
        <v>457</v>
      </c>
      <c r="C418" s="34">
        <v>9</v>
      </c>
      <c r="D418" s="34">
        <v>12</v>
      </c>
      <c r="E418" s="34">
        <v>0.5</v>
      </c>
      <c r="F418" s="34">
        <v>68</v>
      </c>
      <c r="G418" s="34">
        <v>78</v>
      </c>
      <c r="H418" s="34">
        <v>41</v>
      </c>
      <c r="I418" s="10">
        <f t="shared" si="102"/>
        <v>9</v>
      </c>
      <c r="J418" s="10">
        <f t="shared" si="103"/>
        <v>15</v>
      </c>
      <c r="K418" s="10">
        <f t="shared" si="104"/>
        <v>12.5</v>
      </c>
      <c r="L418" s="10">
        <f t="shared" si="105"/>
        <v>34</v>
      </c>
      <c r="M418" s="10">
        <f t="shared" si="106"/>
        <v>64</v>
      </c>
      <c r="N418" s="10">
        <f t="shared" si="107"/>
        <v>57.5</v>
      </c>
      <c r="O418" s="10">
        <f t="shared" si="108"/>
        <v>64</v>
      </c>
      <c r="P418" s="35" t="str">
        <f t="shared" si="109"/>
        <v>PM10</v>
      </c>
      <c r="Q418" s="35" t="str">
        <f t="shared" si="110"/>
        <v>二级，良</v>
      </c>
      <c r="R418" s="36">
        <f t="shared" si="111"/>
        <v>52.564102564102569</v>
      </c>
      <c r="S418" s="36">
        <f t="shared" si="112"/>
        <v>19.051977500767642</v>
      </c>
      <c r="T418" s="36">
        <f t="shared" si="113"/>
        <v>33.512125063334928</v>
      </c>
      <c r="U418" s="37" t="b">
        <f t="shared" si="114"/>
        <v>0</v>
      </c>
      <c r="V418" s="36">
        <f t="shared" si="115"/>
        <v>291.33333333333331</v>
      </c>
      <c r="W418" s="37">
        <f t="shared" si="116"/>
        <v>0</v>
      </c>
      <c r="X418" s="37" t="b">
        <f t="shared" si="117"/>
        <v>0</v>
      </c>
      <c r="Y418" s="36">
        <f t="shared" si="118"/>
        <v>160.23333333333332</v>
      </c>
    </row>
    <row r="419" spans="1:25">
      <c r="A419" s="33" t="s">
        <v>42</v>
      </c>
      <c r="B419" s="33" t="s">
        <v>458</v>
      </c>
      <c r="C419" s="34">
        <v>12</v>
      </c>
      <c r="D419" s="34">
        <v>18</v>
      </c>
      <c r="E419" s="34">
        <v>0.6</v>
      </c>
      <c r="F419" s="34">
        <v>57</v>
      </c>
      <c r="G419" s="34">
        <v>114</v>
      </c>
      <c r="H419" s="34">
        <v>54</v>
      </c>
      <c r="I419" s="10">
        <f t="shared" si="102"/>
        <v>12</v>
      </c>
      <c r="J419" s="10">
        <f t="shared" si="103"/>
        <v>22.5</v>
      </c>
      <c r="K419" s="10">
        <f t="shared" si="104"/>
        <v>15</v>
      </c>
      <c r="L419" s="10">
        <f t="shared" si="105"/>
        <v>28.5</v>
      </c>
      <c r="M419" s="10">
        <f t="shared" si="106"/>
        <v>82</v>
      </c>
      <c r="N419" s="10">
        <f t="shared" si="107"/>
        <v>73.75</v>
      </c>
      <c r="O419" s="10">
        <f t="shared" si="108"/>
        <v>82</v>
      </c>
      <c r="P419" s="35" t="str">
        <f t="shared" si="109"/>
        <v>PM10</v>
      </c>
      <c r="Q419" s="35" t="str">
        <f t="shared" si="110"/>
        <v>二级，良</v>
      </c>
      <c r="R419" s="36">
        <f t="shared" si="111"/>
        <v>47.368421052631575</v>
      </c>
      <c r="S419" s="36">
        <f t="shared" si="112"/>
        <v>18.488816556250768</v>
      </c>
      <c r="T419" s="36">
        <f t="shared" si="113"/>
        <v>28.879604496380807</v>
      </c>
      <c r="U419" s="37" t="b">
        <f t="shared" si="114"/>
        <v>0</v>
      </c>
      <c r="V419" s="36">
        <f t="shared" si="115"/>
        <v>278</v>
      </c>
      <c r="W419" s="37">
        <f t="shared" si="116"/>
        <v>0</v>
      </c>
      <c r="X419" s="37" t="b">
        <f t="shared" si="117"/>
        <v>0</v>
      </c>
      <c r="Y419" s="36">
        <f t="shared" si="118"/>
        <v>152.9</v>
      </c>
    </row>
    <row r="420" spans="1:25">
      <c r="A420" s="33" t="s">
        <v>42</v>
      </c>
      <c r="B420" s="33" t="s">
        <v>459</v>
      </c>
      <c r="C420" s="34">
        <v>12</v>
      </c>
      <c r="D420" s="34">
        <v>26</v>
      </c>
      <c r="E420" s="34">
        <v>0.7</v>
      </c>
      <c r="F420" s="34">
        <v>52</v>
      </c>
      <c r="G420" s="34">
        <v>133</v>
      </c>
      <c r="H420" s="34">
        <v>51</v>
      </c>
      <c r="I420" s="10">
        <f t="shared" si="102"/>
        <v>12</v>
      </c>
      <c r="J420" s="10">
        <f t="shared" si="103"/>
        <v>32.5</v>
      </c>
      <c r="K420" s="10">
        <f t="shared" si="104"/>
        <v>17.5</v>
      </c>
      <c r="L420" s="10">
        <f t="shared" si="105"/>
        <v>26</v>
      </c>
      <c r="M420" s="10">
        <f t="shared" si="106"/>
        <v>91.5</v>
      </c>
      <c r="N420" s="10">
        <f t="shared" si="107"/>
        <v>70</v>
      </c>
      <c r="O420" s="10">
        <f t="shared" si="108"/>
        <v>91.5</v>
      </c>
      <c r="P420" s="35" t="str">
        <f t="shared" si="109"/>
        <v>PM10</v>
      </c>
      <c r="Q420" s="35" t="str">
        <f t="shared" si="110"/>
        <v>二级，良</v>
      </c>
      <c r="R420" s="36">
        <f t="shared" si="111"/>
        <v>38.345864661654133</v>
      </c>
      <c r="S420" s="36">
        <f t="shared" si="112"/>
        <v>19.978920020038441</v>
      </c>
      <c r="T420" s="36">
        <f t="shared" si="113"/>
        <v>18.366944641615692</v>
      </c>
      <c r="U420" s="37" t="b">
        <f t="shared" si="114"/>
        <v>0</v>
      </c>
      <c r="V420" s="36">
        <f t="shared" si="115"/>
        <v>238</v>
      </c>
      <c r="W420" s="37">
        <f t="shared" si="116"/>
        <v>0</v>
      </c>
      <c r="X420" s="37" t="b">
        <f t="shared" si="117"/>
        <v>0</v>
      </c>
      <c r="Y420" s="36">
        <f t="shared" si="118"/>
        <v>130.9</v>
      </c>
    </row>
    <row r="421" spans="1:25">
      <c r="A421" s="33" t="s">
        <v>42</v>
      </c>
      <c r="B421" s="33" t="s">
        <v>460</v>
      </c>
      <c r="C421" s="34">
        <v>24</v>
      </c>
      <c r="D421" s="34">
        <v>23</v>
      </c>
      <c r="E421" s="34">
        <v>0.7</v>
      </c>
      <c r="F421" s="34">
        <v>68</v>
      </c>
      <c r="G421" s="34">
        <v>124</v>
      </c>
      <c r="H421" s="34">
        <v>59</v>
      </c>
      <c r="I421" s="10">
        <f t="shared" si="102"/>
        <v>24</v>
      </c>
      <c r="J421" s="10">
        <f t="shared" si="103"/>
        <v>28.75</v>
      </c>
      <c r="K421" s="10">
        <f t="shared" si="104"/>
        <v>17.5</v>
      </c>
      <c r="L421" s="10">
        <f t="shared" si="105"/>
        <v>34</v>
      </c>
      <c r="M421" s="10">
        <f t="shared" si="106"/>
        <v>87</v>
      </c>
      <c r="N421" s="10">
        <f t="shared" si="107"/>
        <v>80</v>
      </c>
      <c r="O421" s="10">
        <f t="shared" si="108"/>
        <v>87</v>
      </c>
      <c r="P421" s="35" t="str">
        <f t="shared" si="109"/>
        <v>PM10</v>
      </c>
      <c r="Q421" s="35" t="str">
        <f t="shared" si="110"/>
        <v>二级，良</v>
      </c>
      <c r="R421" s="36">
        <f t="shared" si="111"/>
        <v>47.580645161290327</v>
      </c>
      <c r="S421" s="36">
        <f t="shared" si="112"/>
        <v>20.309825408509617</v>
      </c>
      <c r="T421" s="36">
        <f t="shared" si="113"/>
        <v>27.27081975278071</v>
      </c>
      <c r="U421" s="37" t="b">
        <f t="shared" si="114"/>
        <v>0</v>
      </c>
      <c r="V421" s="36">
        <f t="shared" si="115"/>
        <v>229</v>
      </c>
      <c r="W421" s="37">
        <f t="shared" si="116"/>
        <v>0</v>
      </c>
      <c r="X421" s="37" t="b">
        <f t="shared" si="117"/>
        <v>0</v>
      </c>
      <c r="Y421" s="36">
        <f t="shared" si="118"/>
        <v>125.95</v>
      </c>
    </row>
    <row r="422" spans="1:25">
      <c r="A422" s="33" t="s">
        <v>42</v>
      </c>
      <c r="B422" s="33" t="s">
        <v>461</v>
      </c>
      <c r="C422" s="34">
        <v>17</v>
      </c>
      <c r="D422" s="34">
        <v>13</v>
      </c>
      <c r="E422" s="34">
        <v>0.6</v>
      </c>
      <c r="F422" s="34">
        <v>85</v>
      </c>
      <c r="G422" s="34">
        <v>92</v>
      </c>
      <c r="H422" s="34">
        <v>30</v>
      </c>
      <c r="I422" s="10">
        <f t="shared" si="102"/>
        <v>17</v>
      </c>
      <c r="J422" s="10">
        <f t="shared" si="103"/>
        <v>16.25</v>
      </c>
      <c r="K422" s="10">
        <f t="shared" si="104"/>
        <v>15</v>
      </c>
      <c r="L422" s="10">
        <f t="shared" si="105"/>
        <v>42.5</v>
      </c>
      <c r="M422" s="10">
        <f t="shared" si="106"/>
        <v>71</v>
      </c>
      <c r="N422" s="10">
        <f t="shared" si="107"/>
        <v>42.857142857142854</v>
      </c>
      <c r="O422" s="10">
        <f t="shared" si="108"/>
        <v>71</v>
      </c>
      <c r="P422" s="35" t="str">
        <f t="shared" si="109"/>
        <v>PM10</v>
      </c>
      <c r="Q422" s="35" t="str">
        <f t="shared" si="110"/>
        <v>二级，良</v>
      </c>
      <c r="R422" s="36">
        <f t="shared" si="111"/>
        <v>32.608695652173914</v>
      </c>
      <c r="S422" s="36">
        <f t="shared" si="112"/>
        <v>21.369177417564515</v>
      </c>
      <c r="T422" s="36">
        <f t="shared" si="113"/>
        <v>11.239518234609399</v>
      </c>
      <c r="U422" s="37" t="b">
        <f t="shared" si="114"/>
        <v>0</v>
      </c>
      <c r="V422" s="36">
        <f t="shared" si="115"/>
        <v>219.66666666666666</v>
      </c>
      <c r="W422" s="37">
        <f t="shared" si="116"/>
        <v>0</v>
      </c>
      <c r="X422" s="37" t="b">
        <f t="shared" si="117"/>
        <v>0</v>
      </c>
      <c r="Y422" s="36">
        <f t="shared" si="118"/>
        <v>120.81666666666666</v>
      </c>
    </row>
    <row r="423" spans="1:25">
      <c r="A423" s="33" t="s">
        <v>42</v>
      </c>
      <c r="B423" s="33" t="s">
        <v>462</v>
      </c>
      <c r="C423" s="34">
        <v>15</v>
      </c>
      <c r="D423" s="34">
        <v>8</v>
      </c>
      <c r="E423" s="34">
        <v>0.5</v>
      </c>
      <c r="F423" s="34">
        <v>95</v>
      </c>
      <c r="G423" s="34">
        <v>50</v>
      </c>
      <c r="H423" s="34">
        <v>22</v>
      </c>
      <c r="I423" s="10">
        <f t="shared" si="102"/>
        <v>15</v>
      </c>
      <c r="J423" s="10">
        <f t="shared" si="103"/>
        <v>10</v>
      </c>
      <c r="K423" s="10">
        <f t="shared" si="104"/>
        <v>12.5</v>
      </c>
      <c r="L423" s="10">
        <f t="shared" si="105"/>
        <v>47.5</v>
      </c>
      <c r="M423" s="10">
        <f t="shared" si="106"/>
        <v>50</v>
      </c>
      <c r="N423" s="10">
        <f t="shared" si="107"/>
        <v>31.428571428571427</v>
      </c>
      <c r="O423" s="10">
        <f t="shared" si="108"/>
        <v>50</v>
      </c>
      <c r="P423" s="35" t="str">
        <f t="shared" si="109"/>
        <v/>
      </c>
      <c r="Q423" s="35" t="str">
        <f t="shared" si="110"/>
        <v>一级,优</v>
      </c>
      <c r="R423" s="36">
        <f t="shared" si="111"/>
        <v>44</v>
      </c>
      <c r="S423" s="36">
        <f t="shared" si="112"/>
        <v>21.624447509791128</v>
      </c>
      <c r="T423" s="36">
        <f t="shared" si="113"/>
        <v>22.375552490208872</v>
      </c>
      <c r="U423" s="37" t="b">
        <f t="shared" si="114"/>
        <v>0</v>
      </c>
      <c r="V423" s="36">
        <f t="shared" si="115"/>
        <v>206.33333333333334</v>
      </c>
      <c r="W423" s="37">
        <f t="shared" si="116"/>
        <v>0</v>
      </c>
      <c r="X423" s="37" t="b">
        <f t="shared" si="117"/>
        <v>0</v>
      </c>
      <c r="Y423" s="36">
        <f t="shared" si="118"/>
        <v>113.48333333333333</v>
      </c>
    </row>
    <row r="424" spans="1:25">
      <c r="A424" s="33" t="s">
        <v>42</v>
      </c>
      <c r="B424" s="33" t="s">
        <v>463</v>
      </c>
      <c r="C424" s="34">
        <v>12</v>
      </c>
      <c r="D424" s="34">
        <v>6</v>
      </c>
      <c r="E424" s="34">
        <v>0.5</v>
      </c>
      <c r="F424" s="34">
        <v>100</v>
      </c>
      <c r="G424" s="34">
        <v>36</v>
      </c>
      <c r="H424" s="34">
        <v>15</v>
      </c>
      <c r="I424" s="10">
        <f t="shared" si="102"/>
        <v>12</v>
      </c>
      <c r="J424" s="10">
        <f t="shared" si="103"/>
        <v>7.5</v>
      </c>
      <c r="K424" s="10">
        <f t="shared" si="104"/>
        <v>12.5</v>
      </c>
      <c r="L424" s="10">
        <f t="shared" si="105"/>
        <v>50</v>
      </c>
      <c r="M424" s="10">
        <f t="shared" si="106"/>
        <v>36</v>
      </c>
      <c r="N424" s="10">
        <f t="shared" si="107"/>
        <v>21.428571428571427</v>
      </c>
      <c r="O424" s="10">
        <f t="shared" si="108"/>
        <v>50</v>
      </c>
      <c r="P424" s="35" t="str">
        <f t="shared" si="109"/>
        <v/>
      </c>
      <c r="Q424" s="35" t="str">
        <f t="shared" si="110"/>
        <v>一级,优</v>
      </c>
      <c r="R424" s="36">
        <f t="shared" si="111"/>
        <v>41.666666666666671</v>
      </c>
      <c r="S424" s="36">
        <f t="shared" si="112"/>
        <v>21.872310757654375</v>
      </c>
      <c r="T424" s="36">
        <f t="shared" si="113"/>
        <v>19.794355909012296</v>
      </c>
      <c r="U424" s="37" t="b">
        <f t="shared" si="114"/>
        <v>0</v>
      </c>
      <c r="V424" s="36">
        <f t="shared" si="115"/>
        <v>197</v>
      </c>
      <c r="W424" s="37">
        <f t="shared" si="116"/>
        <v>0</v>
      </c>
      <c r="X424" s="37" t="b">
        <f t="shared" si="117"/>
        <v>0</v>
      </c>
      <c r="Y424" s="36">
        <f t="shared" si="118"/>
        <v>108.35</v>
      </c>
    </row>
    <row r="425" spans="1:25">
      <c r="A425" s="33" t="s">
        <v>42</v>
      </c>
      <c r="B425" s="33" t="s">
        <v>464</v>
      </c>
      <c r="C425" s="34">
        <v>10</v>
      </c>
      <c r="D425" s="34">
        <v>6</v>
      </c>
      <c r="E425" s="34">
        <v>0.5</v>
      </c>
      <c r="F425" s="34">
        <v>104</v>
      </c>
      <c r="G425" s="34">
        <v>28</v>
      </c>
      <c r="H425" s="34">
        <v>14</v>
      </c>
      <c r="I425" s="10">
        <f t="shared" si="102"/>
        <v>10</v>
      </c>
      <c r="J425" s="10">
        <f t="shared" si="103"/>
        <v>7.5</v>
      </c>
      <c r="K425" s="10">
        <f t="shared" si="104"/>
        <v>12.5</v>
      </c>
      <c r="L425" s="10">
        <f t="shared" si="105"/>
        <v>53.333333333333336</v>
      </c>
      <c r="M425" s="10">
        <f t="shared" si="106"/>
        <v>28</v>
      </c>
      <c r="N425" s="10">
        <f t="shared" si="107"/>
        <v>20</v>
      </c>
      <c r="O425" s="10">
        <f t="shared" si="108"/>
        <v>53.333333333333336</v>
      </c>
      <c r="P425" s="35" t="str">
        <f t="shared" si="109"/>
        <v>O3</v>
      </c>
      <c r="Q425" s="35" t="str">
        <f t="shared" si="110"/>
        <v>二级，良</v>
      </c>
      <c r="R425" s="36">
        <f t="shared" si="111"/>
        <v>50</v>
      </c>
      <c r="S425" s="36">
        <f t="shared" si="112"/>
        <v>20.964191099534716</v>
      </c>
      <c r="T425" s="36">
        <f t="shared" si="113"/>
        <v>29.035808900465284</v>
      </c>
      <c r="U425" s="37" t="b">
        <f t="shared" si="114"/>
        <v>0</v>
      </c>
      <c r="V425" s="36">
        <f t="shared" si="115"/>
        <v>183</v>
      </c>
      <c r="W425" s="37">
        <f t="shared" si="116"/>
        <v>0</v>
      </c>
      <c r="X425" s="37" t="b">
        <f t="shared" si="117"/>
        <v>0</v>
      </c>
      <c r="Y425" s="36">
        <f t="shared" si="118"/>
        <v>100.65</v>
      </c>
    </row>
    <row r="426" spans="1:25">
      <c r="A426" s="33" t="s">
        <v>42</v>
      </c>
      <c r="B426" s="33" t="s">
        <v>465</v>
      </c>
      <c r="C426" s="34">
        <v>10</v>
      </c>
      <c r="D426" s="34">
        <v>6</v>
      </c>
      <c r="E426" s="34">
        <v>0.5</v>
      </c>
      <c r="F426" s="34">
        <v>107</v>
      </c>
      <c r="G426" s="34">
        <v>23</v>
      </c>
      <c r="H426" s="34">
        <v>13</v>
      </c>
      <c r="I426" s="10">
        <f t="shared" si="102"/>
        <v>10</v>
      </c>
      <c r="J426" s="10">
        <f t="shared" si="103"/>
        <v>7.5</v>
      </c>
      <c r="K426" s="10">
        <f t="shared" si="104"/>
        <v>12.5</v>
      </c>
      <c r="L426" s="10">
        <f t="shared" si="105"/>
        <v>55.833333333333336</v>
      </c>
      <c r="M426" s="10">
        <f t="shared" si="106"/>
        <v>23</v>
      </c>
      <c r="N426" s="10">
        <f t="shared" si="107"/>
        <v>18.571428571428573</v>
      </c>
      <c r="O426" s="10">
        <f t="shared" si="108"/>
        <v>55.833333333333336</v>
      </c>
      <c r="P426" s="35" t="str">
        <f t="shared" si="109"/>
        <v>O3</v>
      </c>
      <c r="Q426" s="35" t="str">
        <f t="shared" si="110"/>
        <v>二级，良</v>
      </c>
      <c r="R426" s="36">
        <f t="shared" si="111"/>
        <v>56.521739130434781</v>
      </c>
      <c r="S426" s="36">
        <f t="shared" si="112"/>
        <v>21.183489345148754</v>
      </c>
      <c r="T426" s="36">
        <f t="shared" si="113"/>
        <v>35.338249785286024</v>
      </c>
      <c r="U426" s="37" t="b">
        <f t="shared" si="114"/>
        <v>0</v>
      </c>
      <c r="V426" s="36">
        <f t="shared" si="115"/>
        <v>154.33333333333334</v>
      </c>
      <c r="W426" s="37">
        <f t="shared" si="116"/>
        <v>0</v>
      </c>
      <c r="X426" s="37" t="b">
        <f t="shared" si="117"/>
        <v>0</v>
      </c>
      <c r="Y426" s="36">
        <f t="shared" si="118"/>
        <v>84.88333333333334</v>
      </c>
    </row>
    <row r="427" spans="1:25">
      <c r="A427" s="33" t="s">
        <v>42</v>
      </c>
      <c r="B427" s="33" t="s">
        <v>466</v>
      </c>
      <c r="C427" s="34">
        <v>10</v>
      </c>
      <c r="D427" s="34">
        <v>6</v>
      </c>
      <c r="E427" s="34">
        <v>0.5</v>
      </c>
      <c r="F427" s="34">
        <v>112</v>
      </c>
      <c r="G427" s="34">
        <v>23</v>
      </c>
      <c r="H427" s="34">
        <v>12</v>
      </c>
      <c r="I427" s="10">
        <f t="shared" si="102"/>
        <v>10</v>
      </c>
      <c r="J427" s="10">
        <f t="shared" si="103"/>
        <v>7.5</v>
      </c>
      <c r="K427" s="10">
        <f t="shared" si="104"/>
        <v>12.5</v>
      </c>
      <c r="L427" s="10">
        <f t="shared" si="105"/>
        <v>60</v>
      </c>
      <c r="M427" s="10">
        <f t="shared" si="106"/>
        <v>23</v>
      </c>
      <c r="N427" s="10">
        <f t="shared" si="107"/>
        <v>17.142857142857142</v>
      </c>
      <c r="O427" s="10">
        <f t="shared" si="108"/>
        <v>60</v>
      </c>
      <c r="P427" s="35" t="str">
        <f t="shared" si="109"/>
        <v>O3</v>
      </c>
      <c r="Q427" s="35" t="str">
        <f t="shared" si="110"/>
        <v>二级，良</v>
      </c>
      <c r="R427" s="36">
        <f t="shared" si="111"/>
        <v>52.173913043478258</v>
      </c>
      <c r="S427" s="36">
        <f t="shared" si="112"/>
        <v>22.698145550880479</v>
      </c>
      <c r="T427" s="36">
        <f t="shared" si="113"/>
        <v>29.475767492597779</v>
      </c>
      <c r="U427" s="37" t="b">
        <f t="shared" si="114"/>
        <v>0</v>
      </c>
      <c r="V427" s="36">
        <f t="shared" si="115"/>
        <v>117.66666666666667</v>
      </c>
      <c r="W427" s="37">
        <f t="shared" si="116"/>
        <v>0</v>
      </c>
      <c r="X427" s="37" t="b">
        <f t="shared" si="117"/>
        <v>0</v>
      </c>
      <c r="Y427" s="36">
        <f t="shared" si="118"/>
        <v>64.716666666666669</v>
      </c>
    </row>
    <row r="428" spans="1:25">
      <c r="A428" s="33" t="s">
        <v>42</v>
      </c>
      <c r="B428" s="33" t="s">
        <v>467</v>
      </c>
      <c r="C428" s="34">
        <v>10</v>
      </c>
      <c r="D428" s="34">
        <v>6</v>
      </c>
      <c r="E428" s="34">
        <v>0.5</v>
      </c>
      <c r="F428" s="34">
        <v>114</v>
      </c>
      <c r="G428" s="34">
        <v>20</v>
      </c>
      <c r="H428" s="34">
        <v>12</v>
      </c>
      <c r="I428" s="10">
        <f t="shared" si="102"/>
        <v>10</v>
      </c>
      <c r="J428" s="10">
        <f t="shared" si="103"/>
        <v>7.5</v>
      </c>
      <c r="K428" s="10">
        <f t="shared" si="104"/>
        <v>12.5</v>
      </c>
      <c r="L428" s="10">
        <f t="shared" si="105"/>
        <v>61.666666666666664</v>
      </c>
      <c r="M428" s="10">
        <f t="shared" si="106"/>
        <v>20</v>
      </c>
      <c r="N428" s="10">
        <f t="shared" si="107"/>
        <v>17.142857142857142</v>
      </c>
      <c r="O428" s="10">
        <f t="shared" si="108"/>
        <v>61.666666666666664</v>
      </c>
      <c r="P428" s="35" t="str">
        <f t="shared" si="109"/>
        <v>O3</v>
      </c>
      <c r="Q428" s="35" t="str">
        <f t="shared" si="110"/>
        <v>二级，良</v>
      </c>
      <c r="R428" s="36">
        <f t="shared" si="111"/>
        <v>60</v>
      </c>
      <c r="S428" s="36">
        <f t="shared" si="112"/>
        <v>23.080917874396135</v>
      </c>
      <c r="T428" s="36">
        <f t="shared" si="113"/>
        <v>36.919082125603865</v>
      </c>
      <c r="U428" s="37" t="b">
        <f t="shared" si="114"/>
        <v>0</v>
      </c>
      <c r="V428" s="36">
        <f t="shared" si="115"/>
        <v>84</v>
      </c>
      <c r="W428" s="37">
        <f t="shared" si="116"/>
        <v>0</v>
      </c>
      <c r="X428" s="37" t="b">
        <f t="shared" si="117"/>
        <v>0</v>
      </c>
      <c r="Y428" s="36">
        <f t="shared" si="118"/>
        <v>46.2</v>
      </c>
    </row>
    <row r="429" spans="1:25">
      <c r="A429" s="33" t="s">
        <v>42</v>
      </c>
      <c r="B429" s="33" t="s">
        <v>468</v>
      </c>
      <c r="C429" s="34">
        <v>10</v>
      </c>
      <c r="D429" s="34">
        <v>8</v>
      </c>
      <c r="E429" s="34">
        <v>0.5</v>
      </c>
      <c r="F429" s="34">
        <v>116</v>
      </c>
      <c r="G429" s="34">
        <v>29</v>
      </c>
      <c r="H429" s="34">
        <v>12</v>
      </c>
      <c r="I429" s="10">
        <f t="shared" ref="I429:I492" si="119">IF(COUNT(C429)=1,IF(C429&gt;2620,500,IF(C429&gt;=2100,(C429-2100)*(500-400)/(2620-2100)+400,IF(C429&gt;=1600,(C429-1600)*(400-300)/(2100-1600)+300,IF(C429&gt;=800,(C429-800)*(300-200)/(1600-800)+200,IF(C429&gt;=475,(C429-475)*(200-150)/(800-475)+150,IF(C429&gt;=150,(C429-150)*(150-100)/(475-150)+100,IF(C429&gt;=50,(C429-50)*(100-50)/(150-50)+50,IF(C429&gt;=0,(C429-0)*(50-0)/(50-0)+0,"无效值")))))))))</f>
        <v>10</v>
      </c>
      <c r="J429" s="10">
        <f t="shared" ref="J429:J492" si="120">IF(COUNT(D429)=1,IF(D429&gt;940,500,IF(D429&gt;=750,(D429-750)*(500-400)/(940-750)+400,IF(D429&gt;=565,(D429-565)*(400-300)/(750-565)+300,IF(D429&gt;=280,(D429-280)*(300-200)/(565-280)+200,IF(D429&gt;=180,(D429-180)*(200-150)/(280-180)+150,IF(D429&gt;=80,(D429-80)*(150-100)/(180-80)+100,IF(D429&gt;=40,(D429-40)*(100-50)/(80-40)+50,IF(D429&gt;=0,(D429-0)*(50-0)/(40-0)+0,"无效值")))))))))</f>
        <v>10</v>
      </c>
      <c r="K429" s="10">
        <f t="shared" ref="K429:K492" si="121">IF(COUNT(E429)=1,IF(E429&gt;60,500,IF(E429&gt;=48,(E429-48)*(500-400)/(60-48)+400,IF(E429&gt;=36,(E429-36)*(400-300)/(48-36)+300,IF(E429&gt;=24,(E429-24)*(300-200)/(36-24)+200,IF(E429&gt;=14,(E429-14)*(200-150)/(24-14)+150,IF(E429&gt;=4,(E429-4)*(150-100)/(14-4)+100,IF(E429&gt;=2,(E429-2)*(100-50)/(4-2)+50,IF(E429&gt;=0,(E429-0)*(50-0)/(2-0)+0,"无效值")))))))))</f>
        <v>12.5</v>
      </c>
      <c r="L429" s="10">
        <f t="shared" ref="L429:L492" si="122">IF(COUNT(F429)=1,IF(F429&gt;800,500,IF(F429&gt;=265,(F429-265)*(300-200)/(800-265)+200,IF(F429&gt;=215,(F429-215)*(200-150)/(265-215)+150,IF(F429&gt;=160,(F429-160)*(150-100)/(215-160)+100,IF(F429&gt;=100,(F429-100)*(100-50)/(160-100)+50,IF(F429&gt;=0,(F429-0)*(50-0)/(100-0)+0,"无效值")))))))</f>
        <v>63.333333333333336</v>
      </c>
      <c r="M429" s="10">
        <f t="shared" ref="M429:M492" si="123">IF(COUNT(G429)=1,IF(G429&gt;600,500,IF(G429&gt;=500,(G429-500)*(500-400)/(600-500)+400,IF(G429&gt;=420,(G429-420)*(400-300)/(500-420)+300,IF(G429&gt;=350,(G429-350)*(300-200)/(420-350)+200,IF(G429&gt;=250,(G429-250)*(200-150)/(350-250)+150,IF(G429&gt;=150,(G429-150)*(150-100)/(250-150)+100,IF(G429&gt;=50,(G429-50)*(100-50)/(150-50)+50,IF(G429&gt;=0,(G429-0)*(50-0)/(50-0)+0,"无效值")))))))))</f>
        <v>29</v>
      </c>
      <c r="N429" s="10">
        <f t="shared" ref="N429:N492" si="124">IF(COUNT(H429)=1,IF(H429&gt;500,500,IF(H429&gt;=350,(H429-350)*(500-400)/(500-350)+400,IF(H429&gt;=250,(H429-250)*(400-300)/(350-250)+300,IF(H429&gt;=150,(H429-150)*(300-200)/(250-150)+200,IF(H429&gt;=115,(H429-115)*(200-150)/(150-115)+150,IF(H429&gt;=75,(H429-75)*(150-100)/(115-75)+100,IF(H429&gt;=35,(H429-35)*(100-50)/(75-35)+50,IF(H429&gt;=0,(H429-0)*(50-0)/(35-0)+0,"无效值")))))))))</f>
        <v>17.142857142857142</v>
      </c>
      <c r="O429" s="10">
        <f t="shared" ref="O429:O492" si="125">IF(MAX(I429:N429)&lt;=100,IF(COUNTIF(C429:N429,"&gt;0")=12,MAX(I429:N429),""),MAX(I429:N429))</f>
        <v>63.333333333333336</v>
      </c>
      <c r="P429" s="35" t="str">
        <f t="shared" ref="P429:P492" si="126">IF(O429&lt;=50,"",IF(O429=I429,"SO2",IF(O429=J429,"NO2",IF(O429=K429,"CO",IF(O429=L429,"O3",IF(O429=M429,"PM10",IF(O429=N429,"PM2.5",)))))))</f>
        <v>O3</v>
      </c>
      <c r="Q429" s="35" t="str">
        <f t="shared" ref="Q429:Q492" si="127">IF(COUNT(O429)=1,IF(O429&lt;=50,"一级,优",IF(O429&lt;=100,"二级，良",IF(O429&lt;=150,"三级，轻度污染",IF(O429&lt;=200,"四级，中度污染",IF(O429&lt;=300,"五级，重度污染",IF(O429&gt;300,"六级，严重污染")))))))</f>
        <v>二级，良</v>
      </c>
      <c r="R429" s="36">
        <f t="shared" ref="R429:R492" si="128">H429/G429*100</f>
        <v>41.379310344827587</v>
      </c>
      <c r="S429" s="36">
        <f t="shared" ref="S429:S492" si="129">AVERAGE(R423:R428)*0.5</f>
        <v>25.363526570048311</v>
      </c>
      <c r="T429" s="36">
        <f t="shared" ref="T429:T492" si="130">R429-S429</f>
        <v>16.015783774779276</v>
      </c>
      <c r="U429" s="37" t="b">
        <f t="shared" ref="U429:U492" si="131">IF(G429&gt;150,"PM10")</f>
        <v>0</v>
      </c>
      <c r="V429" s="36">
        <f t="shared" ref="V429:V492" si="132">AVERAGE(G423:G428)*2</f>
        <v>60</v>
      </c>
      <c r="W429" s="37">
        <f t="shared" ref="W429:W492" si="133">IF(V429="","",IF(G429&gt;=V429,1,0))</f>
        <v>0</v>
      </c>
      <c r="X429" s="37" t="b">
        <f t="shared" ref="X429:X492" si="134">IF(G429&gt;150,"PM10")</f>
        <v>0</v>
      </c>
      <c r="Y429" s="36">
        <f t="shared" ref="Y429:Y492" si="135">AVERAGE(G423:G428)*10%+AVERAGE(G423:G428)</f>
        <v>33</v>
      </c>
    </row>
    <row r="430" spans="1:25">
      <c r="A430" s="33" t="s">
        <v>42</v>
      </c>
      <c r="B430" s="33" t="s">
        <v>469</v>
      </c>
      <c r="C430" s="34">
        <v>9</v>
      </c>
      <c r="D430" s="34">
        <v>8</v>
      </c>
      <c r="E430" s="34">
        <v>0.5</v>
      </c>
      <c r="F430" s="34">
        <v>118</v>
      </c>
      <c r="G430" s="34">
        <v>34</v>
      </c>
      <c r="H430" s="34">
        <v>13</v>
      </c>
      <c r="I430" s="10">
        <f t="shared" si="119"/>
        <v>9</v>
      </c>
      <c r="J430" s="10">
        <f t="shared" si="120"/>
        <v>10</v>
      </c>
      <c r="K430" s="10">
        <f t="shared" si="121"/>
        <v>12.5</v>
      </c>
      <c r="L430" s="10">
        <f t="shared" si="122"/>
        <v>65</v>
      </c>
      <c r="M430" s="10">
        <f t="shared" si="123"/>
        <v>34</v>
      </c>
      <c r="N430" s="10">
        <f t="shared" si="124"/>
        <v>18.571428571428573</v>
      </c>
      <c r="O430" s="10">
        <f t="shared" si="125"/>
        <v>65</v>
      </c>
      <c r="P430" s="35" t="str">
        <f t="shared" si="126"/>
        <v>O3</v>
      </c>
      <c r="Q430" s="35" t="str">
        <f t="shared" si="127"/>
        <v>二级，良</v>
      </c>
      <c r="R430" s="36">
        <f t="shared" si="128"/>
        <v>38.235294117647058</v>
      </c>
      <c r="S430" s="36">
        <f t="shared" si="129"/>
        <v>25.145135765450608</v>
      </c>
      <c r="T430" s="36">
        <f t="shared" si="130"/>
        <v>13.09015835219645</v>
      </c>
      <c r="U430" s="37" t="b">
        <f t="shared" si="131"/>
        <v>0</v>
      </c>
      <c r="V430" s="36">
        <f t="shared" si="132"/>
        <v>53</v>
      </c>
      <c r="W430" s="37">
        <f t="shared" si="133"/>
        <v>0</v>
      </c>
      <c r="X430" s="37" t="b">
        <f t="shared" si="134"/>
        <v>0</v>
      </c>
      <c r="Y430" s="36">
        <f t="shared" si="135"/>
        <v>29.15</v>
      </c>
    </row>
    <row r="431" spans="1:25">
      <c r="A431" s="33" t="s">
        <v>42</v>
      </c>
      <c r="B431" s="33" t="s">
        <v>470</v>
      </c>
      <c r="C431" s="34">
        <v>10</v>
      </c>
      <c r="D431" s="34">
        <v>10</v>
      </c>
      <c r="E431" s="34">
        <v>0.5</v>
      </c>
      <c r="F431" s="34">
        <v>117</v>
      </c>
      <c r="G431" s="34">
        <v>28</v>
      </c>
      <c r="H431" s="34">
        <v>12</v>
      </c>
      <c r="I431" s="10">
        <f t="shared" si="119"/>
        <v>10</v>
      </c>
      <c r="J431" s="10">
        <f t="shared" si="120"/>
        <v>12.5</v>
      </c>
      <c r="K431" s="10">
        <f t="shared" si="121"/>
        <v>12.5</v>
      </c>
      <c r="L431" s="10">
        <f t="shared" si="122"/>
        <v>64.166666666666671</v>
      </c>
      <c r="M431" s="10">
        <f t="shared" si="123"/>
        <v>28</v>
      </c>
      <c r="N431" s="10">
        <f t="shared" si="124"/>
        <v>17.142857142857142</v>
      </c>
      <c r="O431" s="10">
        <f t="shared" si="125"/>
        <v>64.166666666666671</v>
      </c>
      <c r="P431" s="35" t="str">
        <f t="shared" si="126"/>
        <v>O3</v>
      </c>
      <c r="Q431" s="35" t="str">
        <f t="shared" si="127"/>
        <v>二级，良</v>
      </c>
      <c r="R431" s="36">
        <f t="shared" si="128"/>
        <v>42.857142857142854</v>
      </c>
      <c r="S431" s="36">
        <f t="shared" si="129"/>
        <v>24.859188053032309</v>
      </c>
      <c r="T431" s="36">
        <f t="shared" si="130"/>
        <v>17.997954804110545</v>
      </c>
      <c r="U431" s="37" t="b">
        <f t="shared" si="131"/>
        <v>0</v>
      </c>
      <c r="V431" s="36">
        <f t="shared" si="132"/>
        <v>52.333333333333336</v>
      </c>
      <c r="W431" s="37">
        <f t="shared" si="133"/>
        <v>0</v>
      </c>
      <c r="X431" s="37" t="b">
        <f t="shared" si="134"/>
        <v>0</v>
      </c>
      <c r="Y431" s="36">
        <f t="shared" si="135"/>
        <v>28.783333333333335</v>
      </c>
    </row>
    <row r="432" spans="1:25">
      <c r="A432" s="33" t="s">
        <v>42</v>
      </c>
      <c r="B432" s="33" t="s">
        <v>471</v>
      </c>
      <c r="C432" s="34">
        <v>10</v>
      </c>
      <c r="D432" s="34">
        <v>16</v>
      </c>
      <c r="E432" s="34">
        <v>0.5</v>
      </c>
      <c r="F432" s="34">
        <v>105</v>
      </c>
      <c r="G432" s="34">
        <v>35</v>
      </c>
      <c r="H432" s="34">
        <v>14</v>
      </c>
      <c r="I432" s="10">
        <f t="shared" si="119"/>
        <v>10</v>
      </c>
      <c r="J432" s="10">
        <f t="shared" si="120"/>
        <v>20</v>
      </c>
      <c r="K432" s="10">
        <f t="shared" si="121"/>
        <v>12.5</v>
      </c>
      <c r="L432" s="10">
        <f t="shared" si="122"/>
        <v>54.166666666666664</v>
      </c>
      <c r="M432" s="10">
        <f t="shared" si="123"/>
        <v>35</v>
      </c>
      <c r="N432" s="10">
        <f t="shared" si="124"/>
        <v>20</v>
      </c>
      <c r="O432" s="10">
        <f t="shared" si="125"/>
        <v>54.166666666666664</v>
      </c>
      <c r="P432" s="35" t="str">
        <f t="shared" si="126"/>
        <v>O3</v>
      </c>
      <c r="Q432" s="35" t="str">
        <f t="shared" si="127"/>
        <v>二级，良</v>
      </c>
      <c r="R432" s="36">
        <f t="shared" si="128"/>
        <v>40</v>
      </c>
      <c r="S432" s="36">
        <f t="shared" si="129"/>
        <v>24.26394995779421</v>
      </c>
      <c r="T432" s="36">
        <f t="shared" si="130"/>
        <v>15.73605004220579</v>
      </c>
      <c r="U432" s="37" t="b">
        <f t="shared" si="131"/>
        <v>0</v>
      </c>
      <c r="V432" s="36">
        <f t="shared" si="132"/>
        <v>52.333333333333336</v>
      </c>
      <c r="W432" s="37">
        <f t="shared" si="133"/>
        <v>0</v>
      </c>
      <c r="X432" s="37" t="b">
        <f t="shared" si="134"/>
        <v>0</v>
      </c>
      <c r="Y432" s="36">
        <f t="shared" si="135"/>
        <v>28.783333333333335</v>
      </c>
    </row>
    <row r="433" spans="1:25">
      <c r="A433" s="33" t="s">
        <v>42</v>
      </c>
      <c r="B433" s="33" t="s">
        <v>472</v>
      </c>
      <c r="C433" s="34">
        <v>10</v>
      </c>
      <c r="D433" s="34">
        <v>19</v>
      </c>
      <c r="E433" s="34">
        <v>0.5</v>
      </c>
      <c r="F433" s="34">
        <v>94</v>
      </c>
      <c r="G433" s="34">
        <v>37</v>
      </c>
      <c r="H433" s="34">
        <v>19</v>
      </c>
      <c r="I433" s="10">
        <f t="shared" si="119"/>
        <v>10</v>
      </c>
      <c r="J433" s="10">
        <f t="shared" si="120"/>
        <v>23.75</v>
      </c>
      <c r="K433" s="10">
        <f t="shared" si="121"/>
        <v>12.5</v>
      </c>
      <c r="L433" s="10">
        <f t="shared" si="122"/>
        <v>47</v>
      </c>
      <c r="M433" s="10">
        <f t="shared" si="123"/>
        <v>37</v>
      </c>
      <c r="N433" s="10">
        <f t="shared" si="124"/>
        <v>27.142857142857142</v>
      </c>
      <c r="O433" s="10">
        <f t="shared" si="125"/>
        <v>47</v>
      </c>
      <c r="P433" s="35" t="str">
        <f t="shared" si="126"/>
        <v/>
      </c>
      <c r="Q433" s="35" t="str">
        <f t="shared" si="127"/>
        <v>一级,优</v>
      </c>
      <c r="R433" s="36">
        <f t="shared" si="128"/>
        <v>51.351351351351347</v>
      </c>
      <c r="S433" s="36">
        <f t="shared" si="129"/>
        <v>22.887138363591315</v>
      </c>
      <c r="T433" s="36">
        <f t="shared" si="130"/>
        <v>28.464212987760032</v>
      </c>
      <c r="U433" s="37" t="b">
        <f t="shared" si="131"/>
        <v>0</v>
      </c>
      <c r="V433" s="36">
        <f t="shared" si="132"/>
        <v>56.333333333333336</v>
      </c>
      <c r="W433" s="37">
        <f t="shared" si="133"/>
        <v>0</v>
      </c>
      <c r="X433" s="37" t="b">
        <f t="shared" si="134"/>
        <v>0</v>
      </c>
      <c r="Y433" s="36">
        <f t="shared" si="135"/>
        <v>30.983333333333334</v>
      </c>
    </row>
    <row r="434" spans="1:25">
      <c r="A434" s="33" t="s">
        <v>42</v>
      </c>
      <c r="B434" s="33" t="s">
        <v>473</v>
      </c>
      <c r="C434" s="34">
        <v>10</v>
      </c>
      <c r="D434" s="34">
        <v>40</v>
      </c>
      <c r="E434" s="34">
        <v>0.7</v>
      </c>
      <c r="F434" s="34">
        <v>59</v>
      </c>
      <c r="G434" s="34">
        <v>50</v>
      </c>
      <c r="H434" s="34">
        <v>47</v>
      </c>
      <c r="I434" s="10">
        <f t="shared" si="119"/>
        <v>10</v>
      </c>
      <c r="J434" s="10">
        <f t="shared" si="120"/>
        <v>50</v>
      </c>
      <c r="K434" s="10">
        <f t="shared" si="121"/>
        <v>17.5</v>
      </c>
      <c r="L434" s="10">
        <f t="shared" si="122"/>
        <v>29.5</v>
      </c>
      <c r="M434" s="10">
        <f t="shared" si="123"/>
        <v>50</v>
      </c>
      <c r="N434" s="10">
        <f t="shared" si="124"/>
        <v>65</v>
      </c>
      <c r="O434" s="10">
        <f t="shared" si="125"/>
        <v>65</v>
      </c>
      <c r="P434" s="35" t="str">
        <f t="shared" si="126"/>
        <v>PM2.5</v>
      </c>
      <c r="Q434" s="35" t="str">
        <f t="shared" si="127"/>
        <v>二级，良</v>
      </c>
      <c r="R434" s="36">
        <f t="shared" si="128"/>
        <v>94</v>
      </c>
      <c r="S434" s="36">
        <f t="shared" si="129"/>
        <v>22.818591555914068</v>
      </c>
      <c r="T434" s="36">
        <f t="shared" si="130"/>
        <v>71.181408444085932</v>
      </c>
      <c r="U434" s="37" t="b">
        <f t="shared" si="131"/>
        <v>0</v>
      </c>
      <c r="V434" s="36">
        <f t="shared" si="132"/>
        <v>61</v>
      </c>
      <c r="W434" s="37">
        <f t="shared" si="133"/>
        <v>0</v>
      </c>
      <c r="X434" s="37" t="b">
        <f t="shared" si="134"/>
        <v>0</v>
      </c>
      <c r="Y434" s="36">
        <f t="shared" si="135"/>
        <v>33.549999999999997</v>
      </c>
    </row>
    <row r="435" spans="1:25">
      <c r="A435" s="33" t="s">
        <v>42</v>
      </c>
      <c r="B435" s="33" t="s">
        <v>474</v>
      </c>
      <c r="C435" s="34">
        <v>10</v>
      </c>
      <c r="D435" s="34">
        <v>33</v>
      </c>
      <c r="E435" s="34">
        <v>0.6</v>
      </c>
      <c r="F435" s="34">
        <v>51</v>
      </c>
      <c r="G435" s="34">
        <v>104</v>
      </c>
      <c r="H435" s="34">
        <v>30</v>
      </c>
      <c r="I435" s="10">
        <f t="shared" si="119"/>
        <v>10</v>
      </c>
      <c r="J435" s="10">
        <f t="shared" si="120"/>
        <v>41.25</v>
      </c>
      <c r="K435" s="10">
        <f t="shared" si="121"/>
        <v>15</v>
      </c>
      <c r="L435" s="10">
        <f t="shared" si="122"/>
        <v>25.5</v>
      </c>
      <c r="M435" s="10">
        <f t="shared" si="123"/>
        <v>77</v>
      </c>
      <c r="N435" s="10">
        <f t="shared" si="124"/>
        <v>42.857142857142854</v>
      </c>
      <c r="O435" s="10">
        <f t="shared" si="125"/>
        <v>77</v>
      </c>
      <c r="P435" s="35" t="str">
        <f t="shared" si="126"/>
        <v>PM10</v>
      </c>
      <c r="Q435" s="35" t="str">
        <f t="shared" si="127"/>
        <v>二级，良</v>
      </c>
      <c r="R435" s="36">
        <f t="shared" si="128"/>
        <v>28.846153846153843</v>
      </c>
      <c r="S435" s="36">
        <f t="shared" si="129"/>
        <v>25.651924889247407</v>
      </c>
      <c r="T435" s="36">
        <f t="shared" si="130"/>
        <v>3.1942289569064357</v>
      </c>
      <c r="U435" s="37" t="b">
        <f t="shared" si="131"/>
        <v>0</v>
      </c>
      <c r="V435" s="36">
        <f t="shared" si="132"/>
        <v>71</v>
      </c>
      <c r="W435" s="37">
        <f t="shared" si="133"/>
        <v>1</v>
      </c>
      <c r="X435" s="37" t="b">
        <f t="shared" si="134"/>
        <v>0</v>
      </c>
      <c r="Y435" s="36">
        <f t="shared" si="135"/>
        <v>39.049999999999997</v>
      </c>
    </row>
    <row r="436" spans="1:25">
      <c r="A436" s="33" t="s">
        <v>42</v>
      </c>
      <c r="B436" s="33" t="s">
        <v>475</v>
      </c>
      <c r="C436" s="34">
        <v>10</v>
      </c>
      <c r="D436" s="34">
        <v>19</v>
      </c>
      <c r="E436" s="34">
        <v>0.6</v>
      </c>
      <c r="F436" s="34">
        <v>72</v>
      </c>
      <c r="G436" s="34">
        <v>46</v>
      </c>
      <c r="H436" s="34">
        <v>16</v>
      </c>
      <c r="I436" s="10">
        <f t="shared" si="119"/>
        <v>10</v>
      </c>
      <c r="J436" s="10">
        <f t="shared" si="120"/>
        <v>23.75</v>
      </c>
      <c r="K436" s="10">
        <f t="shared" si="121"/>
        <v>15</v>
      </c>
      <c r="L436" s="10">
        <f t="shared" si="122"/>
        <v>36</v>
      </c>
      <c r="M436" s="10">
        <f t="shared" si="123"/>
        <v>46</v>
      </c>
      <c r="N436" s="10">
        <f t="shared" si="124"/>
        <v>22.857142857142858</v>
      </c>
      <c r="O436" s="10">
        <f t="shared" si="125"/>
        <v>46</v>
      </c>
      <c r="P436" s="35" t="str">
        <f t="shared" si="126"/>
        <v/>
      </c>
      <c r="Q436" s="35" t="str">
        <f t="shared" si="127"/>
        <v>一级,优</v>
      </c>
      <c r="R436" s="36">
        <f t="shared" si="128"/>
        <v>34.782608695652172</v>
      </c>
      <c r="S436" s="36">
        <f t="shared" si="129"/>
        <v>24.607495181024593</v>
      </c>
      <c r="T436" s="36">
        <f t="shared" si="130"/>
        <v>10.175113514627579</v>
      </c>
      <c r="U436" s="37" t="b">
        <f t="shared" si="131"/>
        <v>0</v>
      </c>
      <c r="V436" s="36">
        <f t="shared" si="132"/>
        <v>96</v>
      </c>
      <c r="W436" s="37">
        <f t="shared" si="133"/>
        <v>0</v>
      </c>
      <c r="X436" s="37" t="b">
        <f t="shared" si="134"/>
        <v>0</v>
      </c>
      <c r="Y436" s="36">
        <f t="shared" si="135"/>
        <v>52.8</v>
      </c>
    </row>
    <row r="437" spans="1:25">
      <c r="A437" s="33" t="s">
        <v>42</v>
      </c>
      <c r="B437" s="33" t="s">
        <v>476</v>
      </c>
      <c r="C437" s="34">
        <v>10</v>
      </c>
      <c r="D437" s="34">
        <v>11</v>
      </c>
      <c r="E437" s="34">
        <v>0.5</v>
      </c>
      <c r="F437" s="34">
        <v>79</v>
      </c>
      <c r="G437" s="34">
        <v>41</v>
      </c>
      <c r="H437" s="34">
        <v>13</v>
      </c>
      <c r="I437" s="10">
        <f t="shared" si="119"/>
        <v>10</v>
      </c>
      <c r="J437" s="10">
        <f t="shared" si="120"/>
        <v>13.75</v>
      </c>
      <c r="K437" s="10">
        <f t="shared" si="121"/>
        <v>12.5</v>
      </c>
      <c r="L437" s="10">
        <f t="shared" si="122"/>
        <v>39.5</v>
      </c>
      <c r="M437" s="10">
        <f t="shared" si="123"/>
        <v>41</v>
      </c>
      <c r="N437" s="10">
        <f t="shared" si="124"/>
        <v>18.571428571428573</v>
      </c>
      <c r="O437" s="10">
        <f t="shared" si="125"/>
        <v>41</v>
      </c>
      <c r="P437" s="35" t="str">
        <f t="shared" si="126"/>
        <v/>
      </c>
      <c r="Q437" s="35" t="str">
        <f t="shared" si="127"/>
        <v>一级,优</v>
      </c>
      <c r="R437" s="36">
        <f t="shared" si="128"/>
        <v>31.707317073170731</v>
      </c>
      <c r="S437" s="36">
        <f t="shared" si="129"/>
        <v>24.319771395858353</v>
      </c>
      <c r="T437" s="36">
        <f t="shared" si="130"/>
        <v>7.387545677312378</v>
      </c>
      <c r="U437" s="37" t="b">
        <f t="shared" si="131"/>
        <v>0</v>
      </c>
      <c r="V437" s="36">
        <f t="shared" si="132"/>
        <v>100</v>
      </c>
      <c r="W437" s="37">
        <f t="shared" si="133"/>
        <v>0</v>
      </c>
      <c r="X437" s="37" t="b">
        <f t="shared" si="134"/>
        <v>0</v>
      </c>
      <c r="Y437" s="36">
        <f t="shared" si="135"/>
        <v>55</v>
      </c>
    </row>
    <row r="438" spans="1:25">
      <c r="A438" s="33" t="s">
        <v>42</v>
      </c>
      <c r="B438" s="33" t="s">
        <v>477</v>
      </c>
      <c r="C438" s="34">
        <v>10</v>
      </c>
      <c r="D438" s="34">
        <v>11</v>
      </c>
      <c r="E438" s="34">
        <v>0.6</v>
      </c>
      <c r="F438" s="34">
        <v>78</v>
      </c>
      <c r="G438" s="34">
        <v>30</v>
      </c>
      <c r="H438" s="34">
        <v>14</v>
      </c>
      <c r="I438" s="10">
        <f t="shared" si="119"/>
        <v>10</v>
      </c>
      <c r="J438" s="10">
        <f t="shared" si="120"/>
        <v>13.75</v>
      </c>
      <c r="K438" s="10">
        <f t="shared" si="121"/>
        <v>15</v>
      </c>
      <c r="L438" s="10">
        <f t="shared" si="122"/>
        <v>39</v>
      </c>
      <c r="M438" s="10">
        <f t="shared" si="123"/>
        <v>30</v>
      </c>
      <c r="N438" s="10">
        <f t="shared" si="124"/>
        <v>20</v>
      </c>
      <c r="O438" s="10">
        <f t="shared" si="125"/>
        <v>39</v>
      </c>
      <c r="P438" s="35" t="str">
        <f t="shared" si="126"/>
        <v/>
      </c>
      <c r="Q438" s="35" t="str">
        <f t="shared" si="127"/>
        <v>一级,优</v>
      </c>
      <c r="R438" s="36">
        <f t="shared" si="128"/>
        <v>46.666666666666664</v>
      </c>
      <c r="S438" s="36">
        <f t="shared" si="129"/>
        <v>23.390619247194007</v>
      </c>
      <c r="T438" s="36">
        <f t="shared" si="130"/>
        <v>23.276047419472658</v>
      </c>
      <c r="U438" s="37" t="b">
        <f t="shared" si="131"/>
        <v>0</v>
      </c>
      <c r="V438" s="36">
        <f t="shared" si="132"/>
        <v>104.33333333333333</v>
      </c>
      <c r="W438" s="37">
        <f t="shared" si="133"/>
        <v>0</v>
      </c>
      <c r="X438" s="37" t="b">
        <f t="shared" si="134"/>
        <v>0</v>
      </c>
      <c r="Y438" s="36">
        <f t="shared" si="135"/>
        <v>57.383333333333333</v>
      </c>
    </row>
    <row r="439" spans="1:25">
      <c r="A439" s="33" t="s">
        <v>42</v>
      </c>
      <c r="B439" s="33" t="s">
        <v>478</v>
      </c>
      <c r="C439" s="34">
        <v>10</v>
      </c>
      <c r="D439" s="34">
        <v>10</v>
      </c>
      <c r="E439" s="34">
        <v>0.5</v>
      </c>
      <c r="F439" s="34">
        <v>79</v>
      </c>
      <c r="G439" s="34">
        <v>31</v>
      </c>
      <c r="H439" s="34">
        <v>14</v>
      </c>
      <c r="I439" s="10">
        <f t="shared" si="119"/>
        <v>10</v>
      </c>
      <c r="J439" s="10">
        <f t="shared" si="120"/>
        <v>12.5</v>
      </c>
      <c r="K439" s="10">
        <f t="shared" si="121"/>
        <v>12.5</v>
      </c>
      <c r="L439" s="10">
        <f t="shared" si="122"/>
        <v>39.5</v>
      </c>
      <c r="M439" s="10">
        <f t="shared" si="123"/>
        <v>31</v>
      </c>
      <c r="N439" s="10">
        <f t="shared" si="124"/>
        <v>20</v>
      </c>
      <c r="O439" s="10">
        <f t="shared" si="125"/>
        <v>39.5</v>
      </c>
      <c r="P439" s="35" t="str">
        <f t="shared" si="126"/>
        <v/>
      </c>
      <c r="Q439" s="35" t="str">
        <f t="shared" si="127"/>
        <v>一级,优</v>
      </c>
      <c r="R439" s="36">
        <f t="shared" si="128"/>
        <v>45.161290322580641</v>
      </c>
      <c r="S439" s="36">
        <f t="shared" si="129"/>
        <v>23.946174802749564</v>
      </c>
      <c r="T439" s="36">
        <f t="shared" si="130"/>
        <v>21.215115519831077</v>
      </c>
      <c r="U439" s="37" t="b">
        <f t="shared" si="131"/>
        <v>0</v>
      </c>
      <c r="V439" s="36">
        <f t="shared" si="132"/>
        <v>102.66666666666667</v>
      </c>
      <c r="W439" s="37">
        <f t="shared" si="133"/>
        <v>0</v>
      </c>
      <c r="X439" s="37" t="b">
        <f t="shared" si="134"/>
        <v>0</v>
      </c>
      <c r="Y439" s="36">
        <f t="shared" si="135"/>
        <v>56.466666666666669</v>
      </c>
    </row>
    <row r="440" spans="1:25">
      <c r="A440" s="33" t="s">
        <v>42</v>
      </c>
      <c r="B440" s="33" t="s">
        <v>479</v>
      </c>
      <c r="C440" s="34">
        <v>9</v>
      </c>
      <c r="D440" s="34">
        <v>8</v>
      </c>
      <c r="E440" s="34">
        <v>0.5</v>
      </c>
      <c r="F440" s="34">
        <v>84</v>
      </c>
      <c r="G440" s="34">
        <v>28</v>
      </c>
      <c r="H440" s="34">
        <v>12</v>
      </c>
      <c r="I440" s="10">
        <f t="shared" si="119"/>
        <v>9</v>
      </c>
      <c r="J440" s="10">
        <f t="shared" si="120"/>
        <v>10</v>
      </c>
      <c r="K440" s="10">
        <f t="shared" si="121"/>
        <v>12.5</v>
      </c>
      <c r="L440" s="10">
        <f t="shared" si="122"/>
        <v>42</v>
      </c>
      <c r="M440" s="10">
        <f t="shared" si="123"/>
        <v>28</v>
      </c>
      <c r="N440" s="10">
        <f t="shared" si="124"/>
        <v>17.142857142857142</v>
      </c>
      <c r="O440" s="10">
        <f t="shared" si="125"/>
        <v>42</v>
      </c>
      <c r="P440" s="35" t="str">
        <f t="shared" si="126"/>
        <v/>
      </c>
      <c r="Q440" s="35" t="str">
        <f t="shared" si="127"/>
        <v>一级,优</v>
      </c>
      <c r="R440" s="36">
        <f t="shared" si="128"/>
        <v>42.857142857142854</v>
      </c>
      <c r="S440" s="36">
        <f t="shared" si="129"/>
        <v>23.43033638368534</v>
      </c>
      <c r="T440" s="36">
        <f t="shared" si="130"/>
        <v>19.426806473457514</v>
      </c>
      <c r="U440" s="37" t="b">
        <f t="shared" si="131"/>
        <v>0</v>
      </c>
      <c r="V440" s="36">
        <f t="shared" si="132"/>
        <v>100.66666666666667</v>
      </c>
      <c r="W440" s="37">
        <f t="shared" si="133"/>
        <v>0</v>
      </c>
      <c r="X440" s="37" t="b">
        <f t="shared" si="134"/>
        <v>0</v>
      </c>
      <c r="Y440" s="36">
        <f t="shared" si="135"/>
        <v>55.366666666666667</v>
      </c>
    </row>
    <row r="441" spans="1:25">
      <c r="A441" s="33" t="s">
        <v>42</v>
      </c>
      <c r="B441" s="33" t="s">
        <v>480</v>
      </c>
      <c r="C441" s="34">
        <v>9</v>
      </c>
      <c r="D441" s="34">
        <v>12</v>
      </c>
      <c r="E441" s="34">
        <v>0.5</v>
      </c>
      <c r="F441" s="34">
        <v>74</v>
      </c>
      <c r="G441" s="34">
        <v>26</v>
      </c>
      <c r="H441" s="34">
        <v>11</v>
      </c>
      <c r="I441" s="10">
        <f t="shared" si="119"/>
        <v>9</v>
      </c>
      <c r="J441" s="10">
        <f t="shared" si="120"/>
        <v>15</v>
      </c>
      <c r="K441" s="10">
        <f t="shared" si="121"/>
        <v>12.5</v>
      </c>
      <c r="L441" s="10">
        <f t="shared" si="122"/>
        <v>37</v>
      </c>
      <c r="M441" s="10">
        <f t="shared" si="123"/>
        <v>26</v>
      </c>
      <c r="N441" s="10">
        <f t="shared" si="124"/>
        <v>15.714285714285714</v>
      </c>
      <c r="O441" s="10">
        <f t="shared" si="125"/>
        <v>37</v>
      </c>
      <c r="P441" s="35" t="str">
        <f t="shared" si="126"/>
        <v/>
      </c>
      <c r="Q441" s="35" t="str">
        <f t="shared" si="127"/>
        <v>一级,优</v>
      </c>
      <c r="R441" s="36">
        <f t="shared" si="128"/>
        <v>42.307692307692307</v>
      </c>
      <c r="S441" s="36">
        <f t="shared" si="129"/>
        <v>19.168431621780574</v>
      </c>
      <c r="T441" s="36">
        <f t="shared" si="130"/>
        <v>23.139260685911733</v>
      </c>
      <c r="U441" s="37" t="b">
        <f t="shared" si="131"/>
        <v>0</v>
      </c>
      <c r="V441" s="36">
        <f t="shared" si="132"/>
        <v>93.333333333333329</v>
      </c>
      <c r="W441" s="37">
        <f t="shared" si="133"/>
        <v>0</v>
      </c>
      <c r="X441" s="37" t="b">
        <f t="shared" si="134"/>
        <v>0</v>
      </c>
      <c r="Y441" s="36">
        <f t="shared" si="135"/>
        <v>51.333333333333329</v>
      </c>
    </row>
    <row r="442" spans="1:25">
      <c r="A442" s="33" t="s">
        <v>42</v>
      </c>
      <c r="B442" s="33" t="s">
        <v>481</v>
      </c>
      <c r="C442" s="34">
        <v>9</v>
      </c>
      <c r="D442" s="34">
        <v>16</v>
      </c>
      <c r="E442" s="34">
        <v>0.6</v>
      </c>
      <c r="F442" s="34">
        <v>57</v>
      </c>
      <c r="G442" s="34">
        <v>30</v>
      </c>
      <c r="H442" s="34">
        <v>18</v>
      </c>
      <c r="I442" s="10">
        <f t="shared" si="119"/>
        <v>9</v>
      </c>
      <c r="J442" s="10">
        <f t="shared" si="120"/>
        <v>20</v>
      </c>
      <c r="K442" s="10">
        <f t="shared" si="121"/>
        <v>15</v>
      </c>
      <c r="L442" s="10">
        <f t="shared" si="122"/>
        <v>28.5</v>
      </c>
      <c r="M442" s="10">
        <f t="shared" si="123"/>
        <v>30</v>
      </c>
      <c r="N442" s="10">
        <f t="shared" si="124"/>
        <v>25.714285714285715</v>
      </c>
      <c r="O442" s="10">
        <f t="shared" si="125"/>
        <v>30</v>
      </c>
      <c r="P442" s="35" t="str">
        <f t="shared" si="126"/>
        <v/>
      </c>
      <c r="Q442" s="35" t="str">
        <f t="shared" si="127"/>
        <v>一级,优</v>
      </c>
      <c r="R442" s="36">
        <f t="shared" si="128"/>
        <v>60</v>
      </c>
      <c r="S442" s="36">
        <f t="shared" si="129"/>
        <v>20.290226493575446</v>
      </c>
      <c r="T442" s="36">
        <f t="shared" si="130"/>
        <v>39.709773506424554</v>
      </c>
      <c r="U442" s="37" t="b">
        <f t="shared" si="131"/>
        <v>0</v>
      </c>
      <c r="V442" s="36">
        <f t="shared" si="132"/>
        <v>67.333333333333329</v>
      </c>
      <c r="W442" s="37">
        <f t="shared" si="133"/>
        <v>0</v>
      </c>
      <c r="X442" s="37" t="b">
        <f t="shared" si="134"/>
        <v>0</v>
      </c>
      <c r="Y442" s="36">
        <f t="shared" si="135"/>
        <v>37.033333333333331</v>
      </c>
    </row>
    <row r="443" spans="1:25">
      <c r="A443" s="33" t="s">
        <v>42</v>
      </c>
      <c r="B443" s="33" t="s">
        <v>482</v>
      </c>
      <c r="C443" s="34">
        <v>8</v>
      </c>
      <c r="D443" s="34">
        <v>15</v>
      </c>
      <c r="E443" s="34">
        <v>0.6</v>
      </c>
      <c r="F443" s="34">
        <v>64</v>
      </c>
      <c r="G443" s="34">
        <v>43</v>
      </c>
      <c r="H443" s="34">
        <v>11</v>
      </c>
      <c r="I443" s="10">
        <f t="shared" si="119"/>
        <v>8</v>
      </c>
      <c r="J443" s="10">
        <f t="shared" si="120"/>
        <v>18.75</v>
      </c>
      <c r="K443" s="10">
        <f t="shared" si="121"/>
        <v>15</v>
      </c>
      <c r="L443" s="10">
        <f t="shared" si="122"/>
        <v>32</v>
      </c>
      <c r="M443" s="10">
        <f t="shared" si="123"/>
        <v>43</v>
      </c>
      <c r="N443" s="10">
        <f t="shared" si="124"/>
        <v>15.714285714285714</v>
      </c>
      <c r="O443" s="10">
        <f t="shared" si="125"/>
        <v>43</v>
      </c>
      <c r="P443" s="35" t="str">
        <f t="shared" si="126"/>
        <v/>
      </c>
      <c r="Q443" s="35" t="str">
        <f t="shared" si="127"/>
        <v>一级,优</v>
      </c>
      <c r="R443" s="36">
        <f t="shared" si="128"/>
        <v>25.581395348837212</v>
      </c>
      <c r="S443" s="36">
        <f t="shared" si="129"/>
        <v>22.39167576893777</v>
      </c>
      <c r="T443" s="36">
        <f t="shared" si="130"/>
        <v>3.1897195798994424</v>
      </c>
      <c r="U443" s="37" t="b">
        <f t="shared" si="131"/>
        <v>0</v>
      </c>
      <c r="V443" s="36">
        <f t="shared" si="132"/>
        <v>62</v>
      </c>
      <c r="W443" s="37">
        <f t="shared" si="133"/>
        <v>0</v>
      </c>
      <c r="X443" s="37" t="b">
        <f t="shared" si="134"/>
        <v>0</v>
      </c>
      <c r="Y443" s="36">
        <f t="shared" si="135"/>
        <v>34.1</v>
      </c>
    </row>
    <row r="444" spans="1:25">
      <c r="A444" s="33" t="s">
        <v>42</v>
      </c>
      <c r="B444" s="33" t="s">
        <v>483</v>
      </c>
      <c r="C444" s="34">
        <v>9</v>
      </c>
      <c r="D444" s="34">
        <v>23</v>
      </c>
      <c r="E444" s="34">
        <v>0.6</v>
      </c>
      <c r="F444" s="34">
        <v>66</v>
      </c>
      <c r="G444" s="34">
        <v>56</v>
      </c>
      <c r="H444" s="34">
        <v>12</v>
      </c>
      <c r="I444" s="10">
        <f t="shared" si="119"/>
        <v>9</v>
      </c>
      <c r="J444" s="10">
        <f t="shared" si="120"/>
        <v>28.75</v>
      </c>
      <c r="K444" s="10">
        <f t="shared" si="121"/>
        <v>15</v>
      </c>
      <c r="L444" s="10">
        <f t="shared" si="122"/>
        <v>33</v>
      </c>
      <c r="M444" s="10">
        <f t="shared" si="123"/>
        <v>53</v>
      </c>
      <c r="N444" s="10">
        <f t="shared" si="124"/>
        <v>17.142857142857142</v>
      </c>
      <c r="O444" s="10">
        <f t="shared" si="125"/>
        <v>53</v>
      </c>
      <c r="P444" s="35" t="str">
        <f t="shared" si="126"/>
        <v>PM10</v>
      </c>
      <c r="Q444" s="35" t="str">
        <f t="shared" si="127"/>
        <v>二级，良</v>
      </c>
      <c r="R444" s="36">
        <f t="shared" si="128"/>
        <v>21.428571428571427</v>
      </c>
      <c r="S444" s="36">
        <f t="shared" si="129"/>
        <v>21.881182291909969</v>
      </c>
      <c r="T444" s="36">
        <f t="shared" si="130"/>
        <v>-0.45261086333854195</v>
      </c>
      <c r="U444" s="37" t="b">
        <f t="shared" si="131"/>
        <v>0</v>
      </c>
      <c r="V444" s="36">
        <f t="shared" si="132"/>
        <v>62.666666666666664</v>
      </c>
      <c r="W444" s="37">
        <f t="shared" si="133"/>
        <v>0</v>
      </c>
      <c r="X444" s="37" t="b">
        <f t="shared" si="134"/>
        <v>0</v>
      </c>
      <c r="Y444" s="36">
        <f t="shared" si="135"/>
        <v>34.466666666666669</v>
      </c>
    </row>
    <row r="445" spans="1:25">
      <c r="A445" s="33" t="s">
        <v>42</v>
      </c>
      <c r="B445" s="33" t="s">
        <v>484</v>
      </c>
      <c r="C445" s="34">
        <v>9</v>
      </c>
      <c r="D445" s="34">
        <v>32</v>
      </c>
      <c r="E445" s="34">
        <v>0.6</v>
      </c>
      <c r="F445" s="34">
        <v>61</v>
      </c>
      <c r="G445" s="34">
        <v>71</v>
      </c>
      <c r="H445" s="34">
        <v>13</v>
      </c>
      <c r="I445" s="10">
        <f t="shared" si="119"/>
        <v>9</v>
      </c>
      <c r="J445" s="10">
        <f t="shared" si="120"/>
        <v>40</v>
      </c>
      <c r="K445" s="10">
        <f t="shared" si="121"/>
        <v>15</v>
      </c>
      <c r="L445" s="10">
        <f t="shared" si="122"/>
        <v>30.5</v>
      </c>
      <c r="M445" s="10">
        <f t="shared" si="123"/>
        <v>60.5</v>
      </c>
      <c r="N445" s="10">
        <f t="shared" si="124"/>
        <v>18.571428571428573</v>
      </c>
      <c r="O445" s="10">
        <f t="shared" si="125"/>
        <v>60.5</v>
      </c>
      <c r="P445" s="35" t="str">
        <f t="shared" si="126"/>
        <v>PM10</v>
      </c>
      <c r="Q445" s="35" t="str">
        <f t="shared" si="127"/>
        <v>二级，良</v>
      </c>
      <c r="R445" s="36">
        <f t="shared" si="128"/>
        <v>18.30985915492958</v>
      </c>
      <c r="S445" s="36">
        <f t="shared" si="129"/>
        <v>19.778007688735372</v>
      </c>
      <c r="T445" s="36">
        <f t="shared" si="130"/>
        <v>-1.4681485338057918</v>
      </c>
      <c r="U445" s="37" t="b">
        <f t="shared" si="131"/>
        <v>0</v>
      </c>
      <c r="V445" s="36">
        <f t="shared" si="132"/>
        <v>71.333333333333329</v>
      </c>
      <c r="W445" s="37">
        <f t="shared" si="133"/>
        <v>0</v>
      </c>
      <c r="X445" s="37" t="b">
        <f t="shared" si="134"/>
        <v>0</v>
      </c>
      <c r="Y445" s="36">
        <f t="shared" si="135"/>
        <v>39.233333333333334</v>
      </c>
    </row>
    <row r="446" spans="1:25">
      <c r="A446" s="33" t="s">
        <v>42</v>
      </c>
      <c r="B446" s="33" t="s">
        <v>485</v>
      </c>
      <c r="C446" s="34">
        <v>11</v>
      </c>
      <c r="D446" s="34">
        <v>30</v>
      </c>
      <c r="E446" s="34">
        <v>0.5</v>
      </c>
      <c r="F446" s="34">
        <v>62</v>
      </c>
      <c r="G446" s="34">
        <v>59</v>
      </c>
      <c r="H446" s="34">
        <v>14</v>
      </c>
      <c r="I446" s="10">
        <f t="shared" si="119"/>
        <v>11</v>
      </c>
      <c r="J446" s="10">
        <f t="shared" si="120"/>
        <v>37.5</v>
      </c>
      <c r="K446" s="10">
        <f t="shared" si="121"/>
        <v>12.5</v>
      </c>
      <c r="L446" s="10">
        <f t="shared" si="122"/>
        <v>31</v>
      </c>
      <c r="M446" s="10">
        <f t="shared" si="123"/>
        <v>54.5</v>
      </c>
      <c r="N446" s="10">
        <f t="shared" si="124"/>
        <v>20</v>
      </c>
      <c r="O446" s="10">
        <f t="shared" si="125"/>
        <v>54.5</v>
      </c>
      <c r="P446" s="35" t="str">
        <f t="shared" si="126"/>
        <v>PM10</v>
      </c>
      <c r="Q446" s="35" t="str">
        <f t="shared" si="127"/>
        <v>二级，良</v>
      </c>
      <c r="R446" s="36">
        <f t="shared" si="128"/>
        <v>23.728813559322035</v>
      </c>
      <c r="S446" s="36">
        <f t="shared" si="129"/>
        <v>17.540388424764448</v>
      </c>
      <c r="T446" s="36">
        <f t="shared" si="130"/>
        <v>6.1884251345575869</v>
      </c>
      <c r="U446" s="37" t="b">
        <f t="shared" si="131"/>
        <v>0</v>
      </c>
      <c r="V446" s="36">
        <f t="shared" si="132"/>
        <v>84.666666666666671</v>
      </c>
      <c r="W446" s="37">
        <f t="shared" si="133"/>
        <v>0</v>
      </c>
      <c r="X446" s="37" t="b">
        <f t="shared" si="134"/>
        <v>0</v>
      </c>
      <c r="Y446" s="36">
        <f t="shared" si="135"/>
        <v>46.56666666666667</v>
      </c>
    </row>
    <row r="447" spans="1:25">
      <c r="A447" s="33" t="s">
        <v>42</v>
      </c>
      <c r="B447" s="33" t="s">
        <v>486</v>
      </c>
      <c r="C447" s="34">
        <v>16</v>
      </c>
      <c r="D447" s="34">
        <v>33</v>
      </c>
      <c r="E447" s="34">
        <v>0.6</v>
      </c>
      <c r="F447" s="34">
        <v>39</v>
      </c>
      <c r="G447" s="34">
        <v>74</v>
      </c>
      <c r="H447" s="34">
        <v>29</v>
      </c>
      <c r="I447" s="10">
        <f t="shared" si="119"/>
        <v>16</v>
      </c>
      <c r="J447" s="10">
        <f t="shared" si="120"/>
        <v>41.25</v>
      </c>
      <c r="K447" s="10">
        <f t="shared" si="121"/>
        <v>15</v>
      </c>
      <c r="L447" s="10">
        <f t="shared" si="122"/>
        <v>19.5</v>
      </c>
      <c r="M447" s="10">
        <f t="shared" si="123"/>
        <v>62</v>
      </c>
      <c r="N447" s="10">
        <f t="shared" si="124"/>
        <v>41.428571428571431</v>
      </c>
      <c r="O447" s="10">
        <f t="shared" si="125"/>
        <v>62</v>
      </c>
      <c r="P447" s="35" t="str">
        <f t="shared" si="126"/>
        <v>PM10</v>
      </c>
      <c r="Q447" s="35" t="str">
        <f t="shared" si="127"/>
        <v>二级，良</v>
      </c>
      <c r="R447" s="36">
        <f t="shared" si="128"/>
        <v>39.189189189189186</v>
      </c>
      <c r="S447" s="36">
        <f t="shared" si="129"/>
        <v>15.946360983279376</v>
      </c>
      <c r="T447" s="36">
        <f t="shared" si="130"/>
        <v>23.242828205909809</v>
      </c>
      <c r="U447" s="37" t="b">
        <f t="shared" si="131"/>
        <v>0</v>
      </c>
      <c r="V447" s="36">
        <f t="shared" si="132"/>
        <v>95</v>
      </c>
      <c r="W447" s="37">
        <f t="shared" si="133"/>
        <v>0</v>
      </c>
      <c r="X447" s="37" t="b">
        <f t="shared" si="134"/>
        <v>0</v>
      </c>
      <c r="Y447" s="36">
        <f t="shared" si="135"/>
        <v>52.25</v>
      </c>
    </row>
    <row r="448" spans="1:25">
      <c r="A448" s="33" t="s">
        <v>42</v>
      </c>
      <c r="B448" s="33" t="s">
        <v>487</v>
      </c>
      <c r="C448" s="34">
        <v>14</v>
      </c>
      <c r="D448" s="34">
        <v>17</v>
      </c>
      <c r="E448" s="34">
        <v>0.6</v>
      </c>
      <c r="F448" s="34">
        <v>88</v>
      </c>
      <c r="G448" s="34">
        <v>70</v>
      </c>
      <c r="H448" s="34">
        <v>19</v>
      </c>
      <c r="I448" s="10">
        <f t="shared" si="119"/>
        <v>14</v>
      </c>
      <c r="J448" s="10">
        <f t="shared" si="120"/>
        <v>21.25</v>
      </c>
      <c r="K448" s="10">
        <f t="shared" si="121"/>
        <v>15</v>
      </c>
      <c r="L448" s="10">
        <f t="shared" si="122"/>
        <v>44</v>
      </c>
      <c r="M448" s="10">
        <f t="shared" si="123"/>
        <v>60</v>
      </c>
      <c r="N448" s="10">
        <f t="shared" si="124"/>
        <v>27.142857142857142</v>
      </c>
      <c r="O448" s="10">
        <f t="shared" si="125"/>
        <v>60</v>
      </c>
      <c r="P448" s="35" t="str">
        <f t="shared" si="126"/>
        <v>PM10</v>
      </c>
      <c r="Q448" s="35" t="str">
        <f t="shared" si="127"/>
        <v>二级，良</v>
      </c>
      <c r="R448" s="36">
        <f t="shared" si="128"/>
        <v>27.142857142857142</v>
      </c>
      <c r="S448" s="36">
        <f t="shared" si="129"/>
        <v>15.68648572340412</v>
      </c>
      <c r="T448" s="36">
        <f t="shared" si="130"/>
        <v>11.456371419453022</v>
      </c>
      <c r="U448" s="37" t="b">
        <f t="shared" si="131"/>
        <v>0</v>
      </c>
      <c r="V448" s="36">
        <f t="shared" si="132"/>
        <v>111</v>
      </c>
      <c r="W448" s="37">
        <f t="shared" si="133"/>
        <v>0</v>
      </c>
      <c r="X448" s="37" t="b">
        <f t="shared" si="134"/>
        <v>0</v>
      </c>
      <c r="Y448" s="36">
        <f t="shared" si="135"/>
        <v>61.05</v>
      </c>
    </row>
    <row r="449" spans="1:25">
      <c r="A449" s="33" t="s">
        <v>42</v>
      </c>
      <c r="B449" s="33" t="s">
        <v>488</v>
      </c>
      <c r="C449" s="34">
        <v>10</v>
      </c>
      <c r="D449" s="34">
        <v>8</v>
      </c>
      <c r="E449" s="34">
        <v>0.5</v>
      </c>
      <c r="F449" s="34">
        <v>113</v>
      </c>
      <c r="G449" s="34">
        <v>39</v>
      </c>
      <c r="H449" s="34">
        <v>14</v>
      </c>
      <c r="I449" s="10">
        <f t="shared" si="119"/>
        <v>10</v>
      </c>
      <c r="J449" s="10">
        <f t="shared" si="120"/>
        <v>10</v>
      </c>
      <c r="K449" s="10">
        <f t="shared" si="121"/>
        <v>12.5</v>
      </c>
      <c r="L449" s="10">
        <f t="shared" si="122"/>
        <v>60.833333333333336</v>
      </c>
      <c r="M449" s="10">
        <f t="shared" si="123"/>
        <v>39</v>
      </c>
      <c r="N449" s="10">
        <f t="shared" si="124"/>
        <v>20</v>
      </c>
      <c r="O449" s="10">
        <f t="shared" si="125"/>
        <v>60.833333333333336</v>
      </c>
      <c r="P449" s="35" t="str">
        <f t="shared" si="126"/>
        <v>O3</v>
      </c>
      <c r="Q449" s="35" t="str">
        <f t="shared" si="127"/>
        <v>二级，良</v>
      </c>
      <c r="R449" s="36">
        <f t="shared" si="128"/>
        <v>35.897435897435898</v>
      </c>
      <c r="S449" s="36">
        <f t="shared" si="129"/>
        <v>12.948390485308883</v>
      </c>
      <c r="T449" s="36">
        <f t="shared" si="130"/>
        <v>22.949045412127013</v>
      </c>
      <c r="U449" s="37" t="b">
        <f t="shared" si="131"/>
        <v>0</v>
      </c>
      <c r="V449" s="36">
        <f t="shared" si="132"/>
        <v>124.33333333333333</v>
      </c>
      <c r="W449" s="37">
        <f t="shared" si="133"/>
        <v>0</v>
      </c>
      <c r="X449" s="37" t="b">
        <f t="shared" si="134"/>
        <v>0</v>
      </c>
      <c r="Y449" s="36">
        <f t="shared" si="135"/>
        <v>68.383333333333326</v>
      </c>
    </row>
    <row r="450" spans="1:25">
      <c r="A450" s="33" t="s">
        <v>42</v>
      </c>
      <c r="B450" s="33" t="s">
        <v>489</v>
      </c>
      <c r="C450" s="34">
        <v>9</v>
      </c>
      <c r="D450" s="34">
        <v>6</v>
      </c>
      <c r="E450" s="34">
        <v>0.5</v>
      </c>
      <c r="F450" s="34">
        <v>119</v>
      </c>
      <c r="G450" s="34">
        <v>41</v>
      </c>
      <c r="H450" s="34">
        <v>13</v>
      </c>
      <c r="I450" s="10">
        <f t="shared" si="119"/>
        <v>9</v>
      </c>
      <c r="J450" s="10">
        <f t="shared" si="120"/>
        <v>7.5</v>
      </c>
      <c r="K450" s="10">
        <f t="shared" si="121"/>
        <v>12.5</v>
      </c>
      <c r="L450" s="10">
        <f t="shared" si="122"/>
        <v>65.833333333333329</v>
      </c>
      <c r="M450" s="10">
        <f t="shared" si="123"/>
        <v>41</v>
      </c>
      <c r="N450" s="10">
        <f t="shared" si="124"/>
        <v>18.571428571428573</v>
      </c>
      <c r="O450" s="10">
        <f t="shared" si="125"/>
        <v>65.833333333333329</v>
      </c>
      <c r="P450" s="35" t="str">
        <f t="shared" si="126"/>
        <v>O3</v>
      </c>
      <c r="Q450" s="35" t="str">
        <f t="shared" si="127"/>
        <v>二级，良</v>
      </c>
      <c r="R450" s="36">
        <f t="shared" si="128"/>
        <v>31.707317073170731</v>
      </c>
      <c r="S450" s="36">
        <f t="shared" si="129"/>
        <v>13.808060531025438</v>
      </c>
      <c r="T450" s="36">
        <f t="shared" si="130"/>
        <v>17.899256542145295</v>
      </c>
      <c r="U450" s="37" t="b">
        <f t="shared" si="131"/>
        <v>0</v>
      </c>
      <c r="V450" s="36">
        <f t="shared" si="132"/>
        <v>123</v>
      </c>
      <c r="W450" s="37">
        <f t="shared" si="133"/>
        <v>0</v>
      </c>
      <c r="X450" s="37" t="b">
        <f t="shared" si="134"/>
        <v>0</v>
      </c>
      <c r="Y450" s="36">
        <f t="shared" si="135"/>
        <v>67.650000000000006</v>
      </c>
    </row>
    <row r="451" spans="1:25">
      <c r="A451" s="33" t="s">
        <v>42</v>
      </c>
      <c r="B451" s="33" t="s">
        <v>490</v>
      </c>
      <c r="C451" s="34">
        <v>10</v>
      </c>
      <c r="D451" s="34">
        <v>8</v>
      </c>
      <c r="E451" s="34">
        <v>0.5</v>
      </c>
      <c r="F451" s="34">
        <v>120</v>
      </c>
      <c r="G451" s="34">
        <v>38</v>
      </c>
      <c r="H451" s="34">
        <v>15</v>
      </c>
      <c r="I451" s="10">
        <f t="shared" si="119"/>
        <v>10</v>
      </c>
      <c r="J451" s="10">
        <f t="shared" si="120"/>
        <v>10</v>
      </c>
      <c r="K451" s="10">
        <f t="shared" si="121"/>
        <v>12.5</v>
      </c>
      <c r="L451" s="10">
        <f t="shared" si="122"/>
        <v>66.666666666666671</v>
      </c>
      <c r="M451" s="10">
        <f t="shared" si="123"/>
        <v>38</v>
      </c>
      <c r="N451" s="10">
        <f t="shared" si="124"/>
        <v>21.428571428571427</v>
      </c>
      <c r="O451" s="10">
        <f t="shared" si="125"/>
        <v>66.666666666666671</v>
      </c>
      <c r="P451" s="35" t="str">
        <f t="shared" si="126"/>
        <v>O3</v>
      </c>
      <c r="Q451" s="35" t="str">
        <f t="shared" si="127"/>
        <v>二级，良</v>
      </c>
      <c r="R451" s="36">
        <f t="shared" si="128"/>
        <v>39.473684210526315</v>
      </c>
      <c r="S451" s="36">
        <f t="shared" si="129"/>
        <v>14.664622668075383</v>
      </c>
      <c r="T451" s="36">
        <f t="shared" si="130"/>
        <v>24.809061542450934</v>
      </c>
      <c r="U451" s="37" t="b">
        <f t="shared" si="131"/>
        <v>0</v>
      </c>
      <c r="V451" s="36">
        <f t="shared" si="132"/>
        <v>118</v>
      </c>
      <c r="W451" s="37">
        <f t="shared" si="133"/>
        <v>0</v>
      </c>
      <c r="X451" s="37" t="b">
        <f t="shared" si="134"/>
        <v>0</v>
      </c>
      <c r="Y451" s="36">
        <f t="shared" si="135"/>
        <v>64.900000000000006</v>
      </c>
    </row>
    <row r="452" spans="1:25">
      <c r="A452" s="33" t="s">
        <v>42</v>
      </c>
      <c r="B452" s="33" t="s">
        <v>491</v>
      </c>
      <c r="C452" s="34">
        <v>9</v>
      </c>
      <c r="D452" s="34">
        <v>7</v>
      </c>
      <c r="E452" s="34">
        <v>0.5</v>
      </c>
      <c r="F452" s="34">
        <v>124</v>
      </c>
      <c r="G452" s="34">
        <v>46</v>
      </c>
      <c r="H452" s="34">
        <v>17</v>
      </c>
      <c r="I452" s="10">
        <f t="shared" si="119"/>
        <v>9</v>
      </c>
      <c r="J452" s="10">
        <f t="shared" si="120"/>
        <v>8.75</v>
      </c>
      <c r="K452" s="10">
        <f t="shared" si="121"/>
        <v>12.5</v>
      </c>
      <c r="L452" s="10">
        <f t="shared" si="122"/>
        <v>70</v>
      </c>
      <c r="M452" s="10">
        <f t="shared" si="123"/>
        <v>46</v>
      </c>
      <c r="N452" s="10">
        <f t="shared" si="124"/>
        <v>24.285714285714285</v>
      </c>
      <c r="O452" s="10">
        <f t="shared" si="125"/>
        <v>70</v>
      </c>
      <c r="P452" s="35" t="str">
        <f t="shared" si="126"/>
        <v>O3</v>
      </c>
      <c r="Q452" s="35" t="str">
        <f t="shared" si="127"/>
        <v>二级，良</v>
      </c>
      <c r="R452" s="36">
        <f t="shared" si="128"/>
        <v>36.95652173913043</v>
      </c>
      <c r="S452" s="36">
        <f t="shared" si="129"/>
        <v>16.428274756041777</v>
      </c>
      <c r="T452" s="36">
        <f t="shared" si="130"/>
        <v>20.528246983088653</v>
      </c>
      <c r="U452" s="37" t="b">
        <f t="shared" si="131"/>
        <v>0</v>
      </c>
      <c r="V452" s="36">
        <f t="shared" si="132"/>
        <v>107</v>
      </c>
      <c r="W452" s="37">
        <f t="shared" si="133"/>
        <v>0</v>
      </c>
      <c r="X452" s="37" t="b">
        <f t="shared" si="134"/>
        <v>0</v>
      </c>
      <c r="Y452" s="36">
        <f t="shared" si="135"/>
        <v>58.85</v>
      </c>
    </row>
    <row r="453" spans="1:25">
      <c r="A453" s="33" t="s">
        <v>42</v>
      </c>
      <c r="B453" s="33" t="s">
        <v>492</v>
      </c>
      <c r="C453" s="34">
        <v>9</v>
      </c>
      <c r="D453" s="34">
        <v>8</v>
      </c>
      <c r="E453" s="34">
        <v>0.5</v>
      </c>
      <c r="F453" s="34">
        <v>125</v>
      </c>
      <c r="G453" s="34">
        <v>43</v>
      </c>
      <c r="H453" s="34">
        <v>18</v>
      </c>
      <c r="I453" s="10">
        <f t="shared" si="119"/>
        <v>9</v>
      </c>
      <c r="J453" s="10">
        <f t="shared" si="120"/>
        <v>10</v>
      </c>
      <c r="K453" s="10">
        <f t="shared" si="121"/>
        <v>12.5</v>
      </c>
      <c r="L453" s="10">
        <f t="shared" si="122"/>
        <v>70.833333333333329</v>
      </c>
      <c r="M453" s="10">
        <f t="shared" si="123"/>
        <v>43</v>
      </c>
      <c r="N453" s="10">
        <f t="shared" si="124"/>
        <v>25.714285714285715</v>
      </c>
      <c r="O453" s="10">
        <f t="shared" si="125"/>
        <v>70.833333333333329</v>
      </c>
      <c r="P453" s="35" t="str">
        <f t="shared" si="126"/>
        <v>O3</v>
      </c>
      <c r="Q453" s="35" t="str">
        <f t="shared" si="127"/>
        <v>二级，良</v>
      </c>
      <c r="R453" s="36">
        <f t="shared" si="128"/>
        <v>41.860465116279073</v>
      </c>
      <c r="S453" s="36">
        <f t="shared" si="129"/>
        <v>17.530583771025807</v>
      </c>
      <c r="T453" s="36">
        <f t="shared" si="130"/>
        <v>24.329881345253266</v>
      </c>
      <c r="U453" s="37" t="b">
        <f t="shared" si="131"/>
        <v>0</v>
      </c>
      <c r="V453" s="36">
        <f t="shared" si="132"/>
        <v>102.66666666666667</v>
      </c>
      <c r="W453" s="37">
        <f t="shared" si="133"/>
        <v>0</v>
      </c>
      <c r="X453" s="37" t="b">
        <f t="shared" si="134"/>
        <v>0</v>
      </c>
      <c r="Y453" s="36">
        <f t="shared" si="135"/>
        <v>56.466666666666669</v>
      </c>
    </row>
    <row r="454" spans="1:25">
      <c r="A454" s="33" t="s">
        <v>42</v>
      </c>
      <c r="B454" s="33" t="s">
        <v>493</v>
      </c>
      <c r="C454" s="34">
        <v>9</v>
      </c>
      <c r="D454" s="34">
        <v>8</v>
      </c>
      <c r="E454" s="34">
        <v>0.5</v>
      </c>
      <c r="F454" s="34">
        <v>125</v>
      </c>
      <c r="G454" s="34">
        <v>45</v>
      </c>
      <c r="H454" s="34">
        <v>37</v>
      </c>
      <c r="I454" s="10">
        <f t="shared" si="119"/>
        <v>9</v>
      </c>
      <c r="J454" s="10">
        <f t="shared" si="120"/>
        <v>10</v>
      </c>
      <c r="K454" s="10">
        <f t="shared" si="121"/>
        <v>12.5</v>
      </c>
      <c r="L454" s="10">
        <f t="shared" si="122"/>
        <v>70.833333333333329</v>
      </c>
      <c r="M454" s="10">
        <f t="shared" si="123"/>
        <v>45</v>
      </c>
      <c r="N454" s="10">
        <f t="shared" si="124"/>
        <v>52.5</v>
      </c>
      <c r="O454" s="10">
        <f t="shared" si="125"/>
        <v>70.833333333333329</v>
      </c>
      <c r="P454" s="35" t="str">
        <f t="shared" si="126"/>
        <v>O3</v>
      </c>
      <c r="Q454" s="35" t="str">
        <f t="shared" si="127"/>
        <v>二级，良</v>
      </c>
      <c r="R454" s="36">
        <f t="shared" si="128"/>
        <v>82.222222222222214</v>
      </c>
      <c r="S454" s="36">
        <f t="shared" si="129"/>
        <v>17.753190098283302</v>
      </c>
      <c r="T454" s="36">
        <f t="shared" si="130"/>
        <v>64.469032123938916</v>
      </c>
      <c r="U454" s="37" t="b">
        <f t="shared" si="131"/>
        <v>0</v>
      </c>
      <c r="V454" s="36">
        <f t="shared" si="132"/>
        <v>92.333333333333329</v>
      </c>
      <c r="W454" s="37">
        <f t="shared" si="133"/>
        <v>0</v>
      </c>
      <c r="X454" s="37" t="b">
        <f t="shared" si="134"/>
        <v>0</v>
      </c>
      <c r="Y454" s="36">
        <f t="shared" si="135"/>
        <v>50.783333333333331</v>
      </c>
    </row>
    <row r="455" spans="1:25">
      <c r="A455" s="33" t="s">
        <v>42</v>
      </c>
      <c r="B455" s="33" t="s">
        <v>494</v>
      </c>
      <c r="C455" s="34">
        <v>9</v>
      </c>
      <c r="D455" s="34">
        <v>9</v>
      </c>
      <c r="E455" s="34">
        <v>0.5</v>
      </c>
      <c r="F455" s="34">
        <v>124</v>
      </c>
      <c r="G455" s="34">
        <v>52</v>
      </c>
      <c r="H455" s="34">
        <v>45</v>
      </c>
      <c r="I455" s="10">
        <f t="shared" si="119"/>
        <v>9</v>
      </c>
      <c r="J455" s="10">
        <f t="shared" si="120"/>
        <v>11.25</v>
      </c>
      <c r="K455" s="10">
        <f t="shared" si="121"/>
        <v>12.5</v>
      </c>
      <c r="L455" s="10">
        <f t="shared" si="122"/>
        <v>70</v>
      </c>
      <c r="M455" s="10">
        <f t="shared" si="123"/>
        <v>51</v>
      </c>
      <c r="N455" s="10">
        <f t="shared" si="124"/>
        <v>62.5</v>
      </c>
      <c r="O455" s="10">
        <f t="shared" si="125"/>
        <v>70</v>
      </c>
      <c r="P455" s="35" t="str">
        <f t="shared" si="126"/>
        <v>O3</v>
      </c>
      <c r="Q455" s="35" t="str">
        <f t="shared" si="127"/>
        <v>二级，良</v>
      </c>
      <c r="R455" s="36">
        <f t="shared" si="128"/>
        <v>86.538461538461547</v>
      </c>
      <c r="S455" s="36">
        <f t="shared" si="129"/>
        <v>22.343137188230386</v>
      </c>
      <c r="T455" s="36">
        <f t="shared" si="130"/>
        <v>64.195324350231161</v>
      </c>
      <c r="U455" s="37" t="b">
        <f t="shared" si="131"/>
        <v>0</v>
      </c>
      <c r="V455" s="36">
        <f t="shared" si="132"/>
        <v>84</v>
      </c>
      <c r="W455" s="37">
        <f t="shared" si="133"/>
        <v>0</v>
      </c>
      <c r="X455" s="37" t="b">
        <f t="shared" si="134"/>
        <v>0</v>
      </c>
      <c r="Y455" s="36">
        <f t="shared" si="135"/>
        <v>46.2</v>
      </c>
    </row>
    <row r="456" spans="1:25">
      <c r="A456" s="33" t="s">
        <v>42</v>
      </c>
      <c r="B456" s="33" t="s">
        <v>495</v>
      </c>
      <c r="C456" s="34">
        <v>9</v>
      </c>
      <c r="D456" s="34">
        <v>16</v>
      </c>
      <c r="E456" s="34">
        <v>0.5</v>
      </c>
      <c r="F456" s="34">
        <v>110</v>
      </c>
      <c r="G456" s="34">
        <v>46</v>
      </c>
      <c r="H456" s="34">
        <v>54</v>
      </c>
      <c r="I456" s="10">
        <f t="shared" si="119"/>
        <v>9</v>
      </c>
      <c r="J456" s="10">
        <f t="shared" si="120"/>
        <v>20</v>
      </c>
      <c r="K456" s="10">
        <f t="shared" si="121"/>
        <v>12.5</v>
      </c>
      <c r="L456" s="10">
        <f t="shared" si="122"/>
        <v>58.333333333333336</v>
      </c>
      <c r="M456" s="10">
        <f t="shared" si="123"/>
        <v>46</v>
      </c>
      <c r="N456" s="10">
        <f t="shared" si="124"/>
        <v>73.75</v>
      </c>
      <c r="O456" s="10">
        <f t="shared" si="125"/>
        <v>73.75</v>
      </c>
      <c r="P456" s="35" t="str">
        <f t="shared" si="126"/>
        <v>PM2.5</v>
      </c>
      <c r="Q456" s="35" t="str">
        <f t="shared" si="127"/>
        <v>二级，良</v>
      </c>
      <c r="R456" s="36">
        <f t="shared" si="128"/>
        <v>117.39130434782609</v>
      </c>
      <c r="S456" s="36">
        <f t="shared" si="129"/>
        <v>26.563222658315862</v>
      </c>
      <c r="T456" s="36">
        <f t="shared" si="130"/>
        <v>90.828081689510228</v>
      </c>
      <c r="U456" s="37" t="b">
        <f t="shared" si="131"/>
        <v>0</v>
      </c>
      <c r="V456" s="36">
        <f t="shared" si="132"/>
        <v>88.333333333333329</v>
      </c>
      <c r="W456" s="37">
        <f t="shared" si="133"/>
        <v>0</v>
      </c>
      <c r="X456" s="37" t="b">
        <f t="shared" si="134"/>
        <v>0</v>
      </c>
      <c r="Y456" s="36">
        <f t="shared" si="135"/>
        <v>48.583333333333329</v>
      </c>
    </row>
    <row r="457" spans="1:25">
      <c r="A457" s="33" t="s">
        <v>42</v>
      </c>
      <c r="B457" s="33" t="s">
        <v>496</v>
      </c>
      <c r="C457" s="34">
        <v>9</v>
      </c>
      <c r="D457" s="34">
        <v>23</v>
      </c>
      <c r="E457" s="34">
        <v>0.6</v>
      </c>
      <c r="F457" s="34">
        <v>93</v>
      </c>
      <c r="G457" s="34">
        <v>62</v>
      </c>
      <c r="H457" s="34">
        <v>66</v>
      </c>
      <c r="I457" s="10">
        <f t="shared" si="119"/>
        <v>9</v>
      </c>
      <c r="J457" s="10">
        <f t="shared" si="120"/>
        <v>28.75</v>
      </c>
      <c r="K457" s="10">
        <f t="shared" si="121"/>
        <v>15</v>
      </c>
      <c r="L457" s="10">
        <f t="shared" si="122"/>
        <v>46.5</v>
      </c>
      <c r="M457" s="10">
        <f t="shared" si="123"/>
        <v>56</v>
      </c>
      <c r="N457" s="10">
        <f t="shared" si="124"/>
        <v>88.75</v>
      </c>
      <c r="O457" s="10">
        <f t="shared" si="125"/>
        <v>88.75</v>
      </c>
      <c r="P457" s="35" t="str">
        <f t="shared" si="126"/>
        <v>PM2.5</v>
      </c>
      <c r="Q457" s="35" t="str">
        <f t="shared" si="127"/>
        <v>二级，良</v>
      </c>
      <c r="R457" s="36">
        <f t="shared" si="128"/>
        <v>106.45161290322579</v>
      </c>
      <c r="S457" s="36">
        <f t="shared" si="129"/>
        <v>33.703554931203804</v>
      </c>
      <c r="T457" s="36">
        <f t="shared" si="130"/>
        <v>72.748057972021996</v>
      </c>
      <c r="U457" s="37" t="b">
        <f t="shared" si="131"/>
        <v>0</v>
      </c>
      <c r="V457" s="36">
        <f t="shared" si="132"/>
        <v>90</v>
      </c>
      <c r="W457" s="37">
        <f t="shared" si="133"/>
        <v>0</v>
      </c>
      <c r="X457" s="37" t="b">
        <f t="shared" si="134"/>
        <v>0</v>
      </c>
      <c r="Y457" s="36">
        <f t="shared" si="135"/>
        <v>49.5</v>
      </c>
    </row>
    <row r="458" spans="1:25">
      <c r="A458" s="33" t="s">
        <v>42</v>
      </c>
      <c r="B458" s="33" t="s">
        <v>497</v>
      </c>
      <c r="C458" s="34">
        <v>9</v>
      </c>
      <c r="D458" s="34">
        <v>18</v>
      </c>
      <c r="E458" s="34">
        <v>0.6</v>
      </c>
      <c r="F458" s="34">
        <v>82</v>
      </c>
      <c r="G458" s="34">
        <v>80</v>
      </c>
      <c r="H458" s="34">
        <v>57</v>
      </c>
      <c r="I458" s="10">
        <f t="shared" si="119"/>
        <v>9</v>
      </c>
      <c r="J458" s="10">
        <f t="shared" si="120"/>
        <v>22.5</v>
      </c>
      <c r="K458" s="10">
        <f t="shared" si="121"/>
        <v>15</v>
      </c>
      <c r="L458" s="10">
        <f t="shared" si="122"/>
        <v>41</v>
      </c>
      <c r="M458" s="10">
        <f t="shared" si="123"/>
        <v>65</v>
      </c>
      <c r="N458" s="10">
        <f t="shared" si="124"/>
        <v>77.5</v>
      </c>
      <c r="O458" s="10">
        <f t="shared" si="125"/>
        <v>77.5</v>
      </c>
      <c r="P458" s="35" t="str">
        <f t="shared" si="126"/>
        <v>PM2.5</v>
      </c>
      <c r="Q458" s="35" t="str">
        <f t="shared" si="127"/>
        <v>二级，良</v>
      </c>
      <c r="R458" s="36">
        <f t="shared" si="128"/>
        <v>71.25</v>
      </c>
      <c r="S458" s="36">
        <f t="shared" si="129"/>
        <v>39.285048988928757</v>
      </c>
      <c r="T458" s="36">
        <f t="shared" si="130"/>
        <v>31.964951011071243</v>
      </c>
      <c r="U458" s="37" t="b">
        <f t="shared" si="131"/>
        <v>0</v>
      </c>
      <c r="V458" s="36">
        <f t="shared" si="132"/>
        <v>98</v>
      </c>
      <c r="W458" s="37">
        <f t="shared" si="133"/>
        <v>0</v>
      </c>
      <c r="X458" s="37" t="b">
        <f t="shared" si="134"/>
        <v>0</v>
      </c>
      <c r="Y458" s="36">
        <f t="shared" si="135"/>
        <v>53.9</v>
      </c>
    </row>
    <row r="459" spans="1:25">
      <c r="A459" s="33" t="s">
        <v>42</v>
      </c>
      <c r="B459" s="33" t="s">
        <v>498</v>
      </c>
      <c r="C459" s="34">
        <v>8</v>
      </c>
      <c r="D459" s="34">
        <v>11</v>
      </c>
      <c r="E459" s="34">
        <v>0.5</v>
      </c>
      <c r="F459" s="34">
        <v>89</v>
      </c>
      <c r="G459" s="34">
        <v>64</v>
      </c>
      <c r="H459" s="34">
        <v>36</v>
      </c>
      <c r="I459" s="10">
        <f t="shared" si="119"/>
        <v>8</v>
      </c>
      <c r="J459" s="10">
        <f t="shared" si="120"/>
        <v>13.75</v>
      </c>
      <c r="K459" s="10">
        <f t="shared" si="121"/>
        <v>12.5</v>
      </c>
      <c r="L459" s="10">
        <f t="shared" si="122"/>
        <v>44.5</v>
      </c>
      <c r="M459" s="10">
        <f t="shared" si="123"/>
        <v>57</v>
      </c>
      <c r="N459" s="10">
        <f t="shared" si="124"/>
        <v>51.25</v>
      </c>
      <c r="O459" s="10">
        <f t="shared" si="125"/>
        <v>57</v>
      </c>
      <c r="P459" s="35" t="str">
        <f t="shared" si="126"/>
        <v>PM10</v>
      </c>
      <c r="Q459" s="35" t="str">
        <f t="shared" si="127"/>
        <v>二级，良</v>
      </c>
      <c r="R459" s="36">
        <f t="shared" si="128"/>
        <v>56.25</v>
      </c>
      <c r="S459" s="36">
        <f t="shared" si="129"/>
        <v>42.142838844001226</v>
      </c>
      <c r="T459" s="36">
        <f t="shared" si="130"/>
        <v>14.107161155998774</v>
      </c>
      <c r="U459" s="37" t="b">
        <f t="shared" si="131"/>
        <v>0</v>
      </c>
      <c r="V459" s="36">
        <f t="shared" si="132"/>
        <v>109.33333333333333</v>
      </c>
      <c r="W459" s="37">
        <f t="shared" si="133"/>
        <v>0</v>
      </c>
      <c r="X459" s="37" t="b">
        <f t="shared" si="134"/>
        <v>0</v>
      </c>
      <c r="Y459" s="36">
        <f t="shared" si="135"/>
        <v>60.133333333333333</v>
      </c>
    </row>
    <row r="460" spans="1:25">
      <c r="A460" s="33" t="s">
        <v>42</v>
      </c>
      <c r="B460" s="33" t="s">
        <v>499</v>
      </c>
      <c r="C460" s="34">
        <v>8</v>
      </c>
      <c r="D460" s="34">
        <v>11</v>
      </c>
      <c r="E460" s="34">
        <v>0.5</v>
      </c>
      <c r="F460" s="34">
        <v>89</v>
      </c>
      <c r="G460" s="34">
        <v>45</v>
      </c>
      <c r="H460" s="34">
        <v>25</v>
      </c>
      <c r="I460" s="10">
        <f t="shared" si="119"/>
        <v>8</v>
      </c>
      <c r="J460" s="10">
        <f t="shared" si="120"/>
        <v>13.75</v>
      </c>
      <c r="K460" s="10">
        <f t="shared" si="121"/>
        <v>12.5</v>
      </c>
      <c r="L460" s="10">
        <f t="shared" si="122"/>
        <v>44.5</v>
      </c>
      <c r="M460" s="10">
        <f t="shared" si="123"/>
        <v>45</v>
      </c>
      <c r="N460" s="10">
        <f t="shared" si="124"/>
        <v>35.714285714285715</v>
      </c>
      <c r="O460" s="10">
        <f t="shared" si="125"/>
        <v>45</v>
      </c>
      <c r="P460" s="35" t="str">
        <f t="shared" si="126"/>
        <v/>
      </c>
      <c r="Q460" s="35" t="str">
        <f t="shared" si="127"/>
        <v>一级,优</v>
      </c>
      <c r="R460" s="36">
        <f t="shared" si="128"/>
        <v>55.555555555555557</v>
      </c>
      <c r="S460" s="36">
        <f t="shared" si="129"/>
        <v>43.341966750977974</v>
      </c>
      <c r="T460" s="36">
        <f t="shared" si="130"/>
        <v>12.213588804577583</v>
      </c>
      <c r="U460" s="37" t="b">
        <f t="shared" si="131"/>
        <v>0</v>
      </c>
      <c r="V460" s="36">
        <f t="shared" si="132"/>
        <v>116.33333333333333</v>
      </c>
      <c r="W460" s="37">
        <f t="shared" si="133"/>
        <v>0</v>
      </c>
      <c r="X460" s="37" t="b">
        <f t="shared" si="134"/>
        <v>0</v>
      </c>
      <c r="Y460" s="36">
        <f t="shared" si="135"/>
        <v>63.983333333333334</v>
      </c>
    </row>
    <row r="461" spans="1:25">
      <c r="A461" s="33" t="s">
        <v>42</v>
      </c>
      <c r="B461" s="33" t="s">
        <v>500</v>
      </c>
      <c r="C461" s="34">
        <v>8</v>
      </c>
      <c r="D461" s="34">
        <v>11</v>
      </c>
      <c r="E461" s="34">
        <v>0.5</v>
      </c>
      <c r="F461" s="34">
        <v>90</v>
      </c>
      <c r="G461" s="34">
        <v>39</v>
      </c>
      <c r="H461" s="34">
        <v>31</v>
      </c>
      <c r="I461" s="10">
        <f t="shared" si="119"/>
        <v>8</v>
      </c>
      <c r="J461" s="10">
        <f t="shared" si="120"/>
        <v>13.75</v>
      </c>
      <c r="K461" s="10">
        <f t="shared" si="121"/>
        <v>12.5</v>
      </c>
      <c r="L461" s="10">
        <f t="shared" si="122"/>
        <v>45</v>
      </c>
      <c r="M461" s="10">
        <f t="shared" si="123"/>
        <v>39</v>
      </c>
      <c r="N461" s="10">
        <f t="shared" si="124"/>
        <v>44.285714285714285</v>
      </c>
      <c r="O461" s="10">
        <f t="shared" si="125"/>
        <v>45</v>
      </c>
      <c r="P461" s="35" t="str">
        <f t="shared" si="126"/>
        <v/>
      </c>
      <c r="Q461" s="35" t="str">
        <f t="shared" si="127"/>
        <v>一级,优</v>
      </c>
      <c r="R461" s="36">
        <f t="shared" si="128"/>
        <v>79.487179487179489</v>
      </c>
      <c r="S461" s="36">
        <f t="shared" si="129"/>
        <v>41.119744528755746</v>
      </c>
      <c r="T461" s="36">
        <f t="shared" si="130"/>
        <v>38.367434958423743</v>
      </c>
      <c r="U461" s="37" t="b">
        <f t="shared" si="131"/>
        <v>0</v>
      </c>
      <c r="V461" s="36">
        <f t="shared" si="132"/>
        <v>116.33333333333333</v>
      </c>
      <c r="W461" s="37">
        <f t="shared" si="133"/>
        <v>0</v>
      </c>
      <c r="X461" s="37" t="b">
        <f t="shared" si="134"/>
        <v>0</v>
      </c>
      <c r="Y461" s="36">
        <f t="shared" si="135"/>
        <v>63.983333333333334</v>
      </c>
    </row>
    <row r="462" spans="1:25">
      <c r="A462" s="33" t="s">
        <v>42</v>
      </c>
      <c r="B462" s="33" t="s">
        <v>501</v>
      </c>
      <c r="C462" s="34">
        <v>9</v>
      </c>
      <c r="D462" s="34">
        <v>10</v>
      </c>
      <c r="E462" s="34">
        <v>0.5</v>
      </c>
      <c r="F462" s="34">
        <v>90</v>
      </c>
      <c r="G462" s="34">
        <v>46</v>
      </c>
      <c r="H462" s="34">
        <v>28</v>
      </c>
      <c r="I462" s="10">
        <f t="shared" si="119"/>
        <v>9</v>
      </c>
      <c r="J462" s="10">
        <f t="shared" si="120"/>
        <v>12.5</v>
      </c>
      <c r="K462" s="10">
        <f t="shared" si="121"/>
        <v>12.5</v>
      </c>
      <c r="L462" s="10">
        <f t="shared" si="122"/>
        <v>45</v>
      </c>
      <c r="M462" s="10">
        <f t="shared" si="123"/>
        <v>46</v>
      </c>
      <c r="N462" s="10">
        <f t="shared" si="124"/>
        <v>40</v>
      </c>
      <c r="O462" s="10">
        <f t="shared" si="125"/>
        <v>46</v>
      </c>
      <c r="P462" s="35" t="str">
        <f t="shared" si="126"/>
        <v/>
      </c>
      <c r="Q462" s="35" t="str">
        <f t="shared" si="127"/>
        <v>一级,优</v>
      </c>
      <c r="R462" s="36">
        <f t="shared" si="128"/>
        <v>60.869565217391312</v>
      </c>
      <c r="S462" s="36">
        <f t="shared" si="129"/>
        <v>40.532137691148911</v>
      </c>
      <c r="T462" s="36">
        <f t="shared" si="130"/>
        <v>20.337427526242401</v>
      </c>
      <c r="U462" s="37" t="b">
        <f t="shared" si="131"/>
        <v>0</v>
      </c>
      <c r="V462" s="36">
        <f t="shared" si="132"/>
        <v>112</v>
      </c>
      <c r="W462" s="37">
        <f t="shared" si="133"/>
        <v>0</v>
      </c>
      <c r="X462" s="37" t="b">
        <f t="shared" si="134"/>
        <v>0</v>
      </c>
      <c r="Y462" s="36">
        <f t="shared" si="135"/>
        <v>61.6</v>
      </c>
    </row>
    <row r="463" spans="1:25">
      <c r="A463" s="33" t="s">
        <v>42</v>
      </c>
      <c r="B463" s="33" t="s">
        <v>502</v>
      </c>
      <c r="C463" s="34">
        <v>8</v>
      </c>
      <c r="D463" s="34">
        <v>8</v>
      </c>
      <c r="E463" s="34">
        <v>0.5</v>
      </c>
      <c r="F463" s="34">
        <v>97</v>
      </c>
      <c r="G463" s="34">
        <v>44</v>
      </c>
      <c r="H463" s="34">
        <v>25</v>
      </c>
      <c r="I463" s="10">
        <f t="shared" si="119"/>
        <v>8</v>
      </c>
      <c r="J463" s="10">
        <f t="shared" si="120"/>
        <v>10</v>
      </c>
      <c r="K463" s="10">
        <f t="shared" si="121"/>
        <v>12.5</v>
      </c>
      <c r="L463" s="10">
        <f t="shared" si="122"/>
        <v>48.5</v>
      </c>
      <c r="M463" s="10">
        <f t="shared" si="123"/>
        <v>44</v>
      </c>
      <c r="N463" s="10">
        <f t="shared" si="124"/>
        <v>35.714285714285715</v>
      </c>
      <c r="O463" s="10">
        <f t="shared" si="125"/>
        <v>48.5</v>
      </c>
      <c r="P463" s="35" t="str">
        <f t="shared" si="126"/>
        <v/>
      </c>
      <c r="Q463" s="35" t="str">
        <f t="shared" si="127"/>
        <v>一级,优</v>
      </c>
      <c r="R463" s="36">
        <f t="shared" si="128"/>
        <v>56.81818181818182</v>
      </c>
      <c r="S463" s="36">
        <f t="shared" si="129"/>
        <v>35.821992763612677</v>
      </c>
      <c r="T463" s="36">
        <f t="shared" si="130"/>
        <v>20.996189054569143</v>
      </c>
      <c r="U463" s="37" t="b">
        <f t="shared" si="131"/>
        <v>0</v>
      </c>
      <c r="V463" s="36">
        <f t="shared" si="132"/>
        <v>112</v>
      </c>
      <c r="W463" s="37">
        <f t="shared" si="133"/>
        <v>0</v>
      </c>
      <c r="X463" s="37" t="b">
        <f t="shared" si="134"/>
        <v>0</v>
      </c>
      <c r="Y463" s="36">
        <f t="shared" si="135"/>
        <v>61.6</v>
      </c>
    </row>
    <row r="464" spans="1:25">
      <c r="A464" s="33" t="s">
        <v>42</v>
      </c>
      <c r="B464" s="33" t="s">
        <v>503</v>
      </c>
      <c r="C464" s="34">
        <v>8</v>
      </c>
      <c r="D464" s="34">
        <v>8</v>
      </c>
      <c r="E464" s="34">
        <v>0.5</v>
      </c>
      <c r="F464" s="34">
        <v>95</v>
      </c>
      <c r="G464" s="34">
        <v>58</v>
      </c>
      <c r="H464" s="34">
        <v>24</v>
      </c>
      <c r="I464" s="10">
        <f t="shared" si="119"/>
        <v>8</v>
      </c>
      <c r="J464" s="10">
        <f t="shared" si="120"/>
        <v>10</v>
      </c>
      <c r="K464" s="10">
        <f t="shared" si="121"/>
        <v>12.5</v>
      </c>
      <c r="L464" s="10">
        <f t="shared" si="122"/>
        <v>47.5</v>
      </c>
      <c r="M464" s="10">
        <f t="shared" si="123"/>
        <v>54</v>
      </c>
      <c r="N464" s="10">
        <f t="shared" si="124"/>
        <v>34.285714285714285</v>
      </c>
      <c r="O464" s="10">
        <f t="shared" si="125"/>
        <v>54</v>
      </c>
      <c r="P464" s="35" t="str">
        <f t="shared" si="126"/>
        <v>PM10</v>
      </c>
      <c r="Q464" s="35" t="str">
        <f t="shared" si="127"/>
        <v>二级，良</v>
      </c>
      <c r="R464" s="36">
        <f t="shared" si="128"/>
        <v>41.379310344827587</v>
      </c>
      <c r="S464" s="36">
        <f t="shared" si="129"/>
        <v>31.685873506525681</v>
      </c>
      <c r="T464" s="36">
        <f t="shared" si="130"/>
        <v>9.6934368383019063</v>
      </c>
      <c r="U464" s="37" t="b">
        <f t="shared" si="131"/>
        <v>0</v>
      </c>
      <c r="V464" s="36">
        <f t="shared" si="132"/>
        <v>106</v>
      </c>
      <c r="W464" s="37">
        <f t="shared" si="133"/>
        <v>0</v>
      </c>
      <c r="X464" s="37" t="b">
        <f t="shared" si="134"/>
        <v>0</v>
      </c>
      <c r="Y464" s="36">
        <f t="shared" si="135"/>
        <v>58.3</v>
      </c>
    </row>
    <row r="465" spans="1:25">
      <c r="A465" s="33" t="s">
        <v>42</v>
      </c>
      <c r="B465" s="33" t="s">
        <v>504</v>
      </c>
      <c r="C465" s="34">
        <v>8</v>
      </c>
      <c r="D465" s="34">
        <v>9</v>
      </c>
      <c r="E465" s="34">
        <v>0.5</v>
      </c>
      <c r="F465" s="34">
        <v>95</v>
      </c>
      <c r="G465" s="34">
        <v>51</v>
      </c>
      <c r="H465" s="34">
        <v>18</v>
      </c>
      <c r="I465" s="10">
        <f t="shared" si="119"/>
        <v>8</v>
      </c>
      <c r="J465" s="10">
        <f t="shared" si="120"/>
        <v>11.25</v>
      </c>
      <c r="K465" s="10">
        <f t="shared" si="121"/>
        <v>12.5</v>
      </c>
      <c r="L465" s="10">
        <f t="shared" si="122"/>
        <v>47.5</v>
      </c>
      <c r="M465" s="10">
        <f t="shared" si="123"/>
        <v>50.5</v>
      </c>
      <c r="N465" s="10">
        <f t="shared" si="124"/>
        <v>25.714285714285715</v>
      </c>
      <c r="O465" s="10">
        <f t="shared" si="125"/>
        <v>50.5</v>
      </c>
      <c r="P465" s="35" t="str">
        <f t="shared" si="126"/>
        <v>PM10</v>
      </c>
      <c r="Q465" s="35" t="str">
        <f t="shared" si="127"/>
        <v>二级，良</v>
      </c>
      <c r="R465" s="36">
        <f t="shared" si="128"/>
        <v>35.294117647058826</v>
      </c>
      <c r="S465" s="36">
        <f t="shared" si="129"/>
        <v>29.196649368594649</v>
      </c>
      <c r="T465" s="36">
        <f t="shared" si="130"/>
        <v>6.0974682784641772</v>
      </c>
      <c r="U465" s="37" t="b">
        <f t="shared" si="131"/>
        <v>0</v>
      </c>
      <c r="V465" s="36">
        <f t="shared" si="132"/>
        <v>98.666666666666671</v>
      </c>
      <c r="W465" s="37">
        <f t="shared" si="133"/>
        <v>0</v>
      </c>
      <c r="X465" s="37" t="b">
        <f t="shared" si="134"/>
        <v>0</v>
      </c>
      <c r="Y465" s="36">
        <f t="shared" si="135"/>
        <v>54.266666666666666</v>
      </c>
    </row>
    <row r="466" spans="1:25">
      <c r="A466" s="33" t="s">
        <v>42</v>
      </c>
      <c r="B466" s="33" t="s">
        <v>505</v>
      </c>
      <c r="C466" s="34">
        <v>8</v>
      </c>
      <c r="D466" s="34">
        <v>8</v>
      </c>
      <c r="E466" s="34">
        <v>0.5</v>
      </c>
      <c r="F466" s="34">
        <v>98</v>
      </c>
      <c r="G466" s="34">
        <v>46</v>
      </c>
      <c r="H466" s="34">
        <v>18</v>
      </c>
      <c r="I466" s="10">
        <f t="shared" si="119"/>
        <v>8</v>
      </c>
      <c r="J466" s="10">
        <f t="shared" si="120"/>
        <v>10</v>
      </c>
      <c r="K466" s="10">
        <f t="shared" si="121"/>
        <v>12.5</v>
      </c>
      <c r="L466" s="10">
        <f t="shared" si="122"/>
        <v>49</v>
      </c>
      <c r="M466" s="10">
        <f t="shared" si="123"/>
        <v>46</v>
      </c>
      <c r="N466" s="10">
        <f t="shared" si="124"/>
        <v>25.714285714285715</v>
      </c>
      <c r="O466" s="10">
        <f t="shared" si="125"/>
        <v>49</v>
      </c>
      <c r="P466" s="35" t="str">
        <f t="shared" si="126"/>
        <v/>
      </c>
      <c r="Q466" s="35" t="str">
        <f t="shared" si="127"/>
        <v>一级,优</v>
      </c>
      <c r="R466" s="36">
        <f t="shared" si="128"/>
        <v>39.130434782608695</v>
      </c>
      <c r="S466" s="36">
        <f t="shared" si="129"/>
        <v>27.450325839182884</v>
      </c>
      <c r="T466" s="36">
        <f t="shared" si="130"/>
        <v>11.680108943425811</v>
      </c>
      <c r="U466" s="37" t="b">
        <f t="shared" si="131"/>
        <v>0</v>
      </c>
      <c r="V466" s="36">
        <f t="shared" si="132"/>
        <v>94.333333333333329</v>
      </c>
      <c r="W466" s="37">
        <f t="shared" si="133"/>
        <v>0</v>
      </c>
      <c r="X466" s="37" t="b">
        <f t="shared" si="134"/>
        <v>0</v>
      </c>
      <c r="Y466" s="36">
        <f t="shared" si="135"/>
        <v>51.883333333333333</v>
      </c>
    </row>
    <row r="467" spans="1:25">
      <c r="A467" s="33" t="s">
        <v>42</v>
      </c>
      <c r="B467" s="33" t="s">
        <v>506</v>
      </c>
      <c r="C467" s="34">
        <v>8</v>
      </c>
      <c r="D467" s="34">
        <v>10</v>
      </c>
      <c r="E467" s="34">
        <v>0.5</v>
      </c>
      <c r="F467" s="34">
        <v>94</v>
      </c>
      <c r="G467" s="34">
        <v>58</v>
      </c>
      <c r="H467" s="34">
        <v>18</v>
      </c>
      <c r="I467" s="10">
        <f t="shared" si="119"/>
        <v>8</v>
      </c>
      <c r="J467" s="10">
        <f t="shared" si="120"/>
        <v>12.5</v>
      </c>
      <c r="K467" s="10">
        <f t="shared" si="121"/>
        <v>12.5</v>
      </c>
      <c r="L467" s="10">
        <f t="shared" si="122"/>
        <v>47</v>
      </c>
      <c r="M467" s="10">
        <f t="shared" si="123"/>
        <v>54</v>
      </c>
      <c r="N467" s="10">
        <f t="shared" si="124"/>
        <v>25.714285714285715</v>
      </c>
      <c r="O467" s="10">
        <f t="shared" si="125"/>
        <v>54</v>
      </c>
      <c r="P467" s="35" t="str">
        <f t="shared" si="126"/>
        <v>PM10</v>
      </c>
      <c r="Q467" s="35" t="str">
        <f t="shared" si="127"/>
        <v>二级，良</v>
      </c>
      <c r="R467" s="36">
        <f t="shared" si="128"/>
        <v>31.03448275862069</v>
      </c>
      <c r="S467" s="36">
        <f t="shared" si="129"/>
        <v>26.081565774770642</v>
      </c>
      <c r="T467" s="36">
        <f t="shared" si="130"/>
        <v>4.9529169838500486</v>
      </c>
      <c r="U467" s="37" t="b">
        <f t="shared" si="131"/>
        <v>0</v>
      </c>
      <c r="V467" s="36">
        <f t="shared" si="132"/>
        <v>94.666666666666671</v>
      </c>
      <c r="W467" s="37">
        <f t="shared" si="133"/>
        <v>0</v>
      </c>
      <c r="X467" s="37" t="b">
        <f t="shared" si="134"/>
        <v>0</v>
      </c>
      <c r="Y467" s="36">
        <f t="shared" si="135"/>
        <v>52.06666666666667</v>
      </c>
    </row>
    <row r="468" spans="1:25">
      <c r="A468" s="33" t="s">
        <v>42</v>
      </c>
      <c r="B468" s="33" t="s">
        <v>507</v>
      </c>
      <c r="C468" s="34">
        <v>8</v>
      </c>
      <c r="D468" s="34">
        <v>13</v>
      </c>
      <c r="E468" s="34">
        <v>0.5</v>
      </c>
      <c r="F468" s="34">
        <v>89</v>
      </c>
      <c r="G468" s="34">
        <v>69</v>
      </c>
      <c r="H468" s="34">
        <v>22</v>
      </c>
      <c r="I468" s="10">
        <f t="shared" si="119"/>
        <v>8</v>
      </c>
      <c r="J468" s="10">
        <f t="shared" si="120"/>
        <v>16.25</v>
      </c>
      <c r="K468" s="10">
        <f t="shared" si="121"/>
        <v>12.5</v>
      </c>
      <c r="L468" s="10">
        <f t="shared" si="122"/>
        <v>44.5</v>
      </c>
      <c r="M468" s="10">
        <f t="shared" si="123"/>
        <v>59.5</v>
      </c>
      <c r="N468" s="10">
        <f t="shared" si="124"/>
        <v>31.428571428571427</v>
      </c>
      <c r="O468" s="10">
        <f t="shared" si="125"/>
        <v>59.5</v>
      </c>
      <c r="P468" s="35" t="str">
        <f t="shared" si="126"/>
        <v>PM10</v>
      </c>
      <c r="Q468" s="35" t="str">
        <f t="shared" si="127"/>
        <v>二级，良</v>
      </c>
      <c r="R468" s="36">
        <f t="shared" si="128"/>
        <v>31.884057971014489</v>
      </c>
      <c r="S468" s="36">
        <f t="shared" si="129"/>
        <v>22.043841047390742</v>
      </c>
      <c r="T468" s="36">
        <f t="shared" si="130"/>
        <v>9.8402169236237462</v>
      </c>
      <c r="U468" s="37" t="b">
        <f t="shared" si="131"/>
        <v>0</v>
      </c>
      <c r="V468" s="36">
        <f t="shared" si="132"/>
        <v>101</v>
      </c>
      <c r="W468" s="37">
        <f t="shared" si="133"/>
        <v>0</v>
      </c>
      <c r="X468" s="37" t="b">
        <f t="shared" si="134"/>
        <v>0</v>
      </c>
      <c r="Y468" s="36">
        <f t="shared" si="135"/>
        <v>55.55</v>
      </c>
    </row>
    <row r="469" spans="1:25">
      <c r="A469" s="33" t="s">
        <v>42</v>
      </c>
      <c r="B469" s="33" t="s">
        <v>508</v>
      </c>
      <c r="C469" s="34">
        <v>8</v>
      </c>
      <c r="D469" s="34">
        <v>14</v>
      </c>
      <c r="E469" s="34">
        <v>0.5</v>
      </c>
      <c r="F469" s="34">
        <v>93</v>
      </c>
      <c r="G469" s="34">
        <v>91</v>
      </c>
      <c r="H469" s="34">
        <v>23</v>
      </c>
      <c r="I469" s="10">
        <f t="shared" si="119"/>
        <v>8</v>
      </c>
      <c r="J469" s="10">
        <f t="shared" si="120"/>
        <v>17.5</v>
      </c>
      <c r="K469" s="10">
        <f t="shared" si="121"/>
        <v>12.5</v>
      </c>
      <c r="L469" s="10">
        <f t="shared" si="122"/>
        <v>46.5</v>
      </c>
      <c r="M469" s="10">
        <f t="shared" si="123"/>
        <v>70.5</v>
      </c>
      <c r="N469" s="10">
        <f t="shared" si="124"/>
        <v>32.857142857142854</v>
      </c>
      <c r="O469" s="10">
        <f t="shared" si="125"/>
        <v>70.5</v>
      </c>
      <c r="P469" s="35" t="str">
        <f t="shared" si="126"/>
        <v>PM10</v>
      </c>
      <c r="Q469" s="35" t="str">
        <f t="shared" si="127"/>
        <v>二级，良</v>
      </c>
      <c r="R469" s="36">
        <f t="shared" si="128"/>
        <v>25.274725274725274</v>
      </c>
      <c r="S469" s="36">
        <f t="shared" si="129"/>
        <v>19.628382110192675</v>
      </c>
      <c r="T469" s="36">
        <f t="shared" si="130"/>
        <v>5.646343164532599</v>
      </c>
      <c r="U469" s="37" t="b">
        <f t="shared" si="131"/>
        <v>0</v>
      </c>
      <c r="V469" s="36">
        <f t="shared" si="132"/>
        <v>108.66666666666667</v>
      </c>
      <c r="W469" s="37">
        <f t="shared" si="133"/>
        <v>0</v>
      </c>
      <c r="X469" s="37" t="b">
        <f t="shared" si="134"/>
        <v>0</v>
      </c>
      <c r="Y469" s="36">
        <f t="shared" si="135"/>
        <v>59.766666666666666</v>
      </c>
    </row>
    <row r="470" spans="1:25">
      <c r="A470" s="33" t="s">
        <v>42</v>
      </c>
      <c r="B470" s="33" t="s">
        <v>509</v>
      </c>
      <c r="C470" s="34">
        <v>8</v>
      </c>
      <c r="D470" s="34">
        <v>14</v>
      </c>
      <c r="E470" s="34">
        <v>0.5</v>
      </c>
      <c r="F470" s="34">
        <v>94</v>
      </c>
      <c r="G470" s="34">
        <v>177</v>
      </c>
      <c r="H470" s="34">
        <v>27</v>
      </c>
      <c r="I470" s="10">
        <f t="shared" si="119"/>
        <v>8</v>
      </c>
      <c r="J470" s="10">
        <f t="shared" si="120"/>
        <v>17.5</v>
      </c>
      <c r="K470" s="10">
        <f t="shared" si="121"/>
        <v>12.5</v>
      </c>
      <c r="L470" s="10">
        <f t="shared" si="122"/>
        <v>47</v>
      </c>
      <c r="M470" s="10">
        <f t="shared" si="123"/>
        <v>113.5</v>
      </c>
      <c r="N470" s="10">
        <f t="shared" si="124"/>
        <v>38.571428571428569</v>
      </c>
      <c r="O470" s="10">
        <f t="shared" si="125"/>
        <v>113.5</v>
      </c>
      <c r="P470" s="35" t="str">
        <f t="shared" si="126"/>
        <v>PM10</v>
      </c>
      <c r="Q470" s="35" t="str">
        <f t="shared" si="127"/>
        <v>三级，轻度污染</v>
      </c>
      <c r="R470" s="36">
        <f t="shared" si="128"/>
        <v>15.254237288135593</v>
      </c>
      <c r="S470" s="36">
        <f t="shared" si="129"/>
        <v>16.9997607315713</v>
      </c>
      <c r="T470" s="36">
        <f t="shared" si="130"/>
        <v>-1.7455234434357063</v>
      </c>
      <c r="U470" s="37" t="str">
        <f t="shared" si="131"/>
        <v>PM10</v>
      </c>
      <c r="V470" s="36">
        <f t="shared" si="132"/>
        <v>124.33333333333333</v>
      </c>
      <c r="W470" s="37">
        <f t="shared" si="133"/>
        <v>1</v>
      </c>
      <c r="X470" s="37" t="str">
        <f t="shared" si="134"/>
        <v>PM10</v>
      </c>
      <c r="Y470" s="36">
        <f t="shared" si="135"/>
        <v>68.383333333333326</v>
      </c>
    </row>
    <row r="471" spans="1:25">
      <c r="A471" s="33" t="s">
        <v>42</v>
      </c>
      <c r="B471" s="33" t="s">
        <v>510</v>
      </c>
      <c r="C471" s="34">
        <v>8</v>
      </c>
      <c r="D471" s="34">
        <v>13</v>
      </c>
      <c r="E471" s="34">
        <v>0.5</v>
      </c>
      <c r="F471" s="34">
        <v>98</v>
      </c>
      <c r="G471" s="34">
        <v>175</v>
      </c>
      <c r="H471" s="34">
        <v>25</v>
      </c>
      <c r="I471" s="10">
        <f t="shared" si="119"/>
        <v>8</v>
      </c>
      <c r="J471" s="10">
        <f t="shared" si="120"/>
        <v>16.25</v>
      </c>
      <c r="K471" s="10">
        <f t="shared" si="121"/>
        <v>12.5</v>
      </c>
      <c r="L471" s="10">
        <f t="shared" si="122"/>
        <v>49</v>
      </c>
      <c r="M471" s="10">
        <f t="shared" si="123"/>
        <v>112.5</v>
      </c>
      <c r="N471" s="10">
        <f t="shared" si="124"/>
        <v>35.714285714285715</v>
      </c>
      <c r="O471" s="10">
        <f t="shared" si="125"/>
        <v>112.5</v>
      </c>
      <c r="P471" s="35" t="str">
        <f t="shared" si="126"/>
        <v>PM10</v>
      </c>
      <c r="Q471" s="35" t="str">
        <f t="shared" si="127"/>
        <v>三级，轻度污染</v>
      </c>
      <c r="R471" s="36">
        <f t="shared" si="128"/>
        <v>14.285714285714285</v>
      </c>
      <c r="S471" s="36">
        <f t="shared" si="129"/>
        <v>14.822671310180299</v>
      </c>
      <c r="T471" s="36">
        <f t="shared" si="130"/>
        <v>-0.53695702446601423</v>
      </c>
      <c r="U471" s="37" t="str">
        <f t="shared" si="131"/>
        <v>PM10</v>
      </c>
      <c r="V471" s="36">
        <f t="shared" si="132"/>
        <v>164</v>
      </c>
      <c r="W471" s="37">
        <f t="shared" si="133"/>
        <v>1</v>
      </c>
      <c r="X471" s="37" t="str">
        <f t="shared" si="134"/>
        <v>PM10</v>
      </c>
      <c r="Y471" s="36">
        <f t="shared" si="135"/>
        <v>90.2</v>
      </c>
    </row>
    <row r="472" spans="1:25">
      <c r="A472" s="33" t="s">
        <v>42</v>
      </c>
      <c r="B472" s="33" t="s">
        <v>511</v>
      </c>
      <c r="C472" s="34">
        <v>9</v>
      </c>
      <c r="D472" s="34">
        <v>11</v>
      </c>
      <c r="E472" s="34">
        <v>0.5</v>
      </c>
      <c r="F472" s="34">
        <v>105</v>
      </c>
      <c r="G472" s="34">
        <v>110</v>
      </c>
      <c r="H472" s="34">
        <v>48</v>
      </c>
      <c r="I472" s="10">
        <f t="shared" si="119"/>
        <v>9</v>
      </c>
      <c r="J472" s="10">
        <f t="shared" si="120"/>
        <v>13.75</v>
      </c>
      <c r="K472" s="10">
        <f t="shared" si="121"/>
        <v>12.5</v>
      </c>
      <c r="L472" s="10">
        <f t="shared" si="122"/>
        <v>54.166666666666664</v>
      </c>
      <c r="M472" s="10">
        <f t="shared" si="123"/>
        <v>80</v>
      </c>
      <c r="N472" s="10">
        <f t="shared" si="124"/>
        <v>66.25</v>
      </c>
      <c r="O472" s="10">
        <f t="shared" si="125"/>
        <v>80</v>
      </c>
      <c r="P472" s="35" t="str">
        <f t="shared" si="126"/>
        <v>PM10</v>
      </c>
      <c r="Q472" s="35" t="str">
        <f t="shared" si="127"/>
        <v>二级，良</v>
      </c>
      <c r="R472" s="36">
        <f t="shared" si="128"/>
        <v>43.636363636363633</v>
      </c>
      <c r="S472" s="36">
        <f t="shared" si="129"/>
        <v>13.07197103006825</v>
      </c>
      <c r="T472" s="36">
        <f t="shared" si="130"/>
        <v>30.564392606295385</v>
      </c>
      <c r="U472" s="37" t="b">
        <f t="shared" si="131"/>
        <v>0</v>
      </c>
      <c r="V472" s="36">
        <f t="shared" si="132"/>
        <v>205.33333333333334</v>
      </c>
      <c r="W472" s="37">
        <f t="shared" si="133"/>
        <v>0</v>
      </c>
      <c r="X472" s="37" t="b">
        <f t="shared" si="134"/>
        <v>0</v>
      </c>
      <c r="Y472" s="36">
        <f t="shared" si="135"/>
        <v>112.93333333333334</v>
      </c>
    </row>
    <row r="473" spans="1:25">
      <c r="A473" s="33" t="s">
        <v>42</v>
      </c>
      <c r="B473" s="33" t="s">
        <v>512</v>
      </c>
      <c r="C473" s="34">
        <v>8</v>
      </c>
      <c r="D473" s="34">
        <v>8</v>
      </c>
      <c r="E473" s="34">
        <v>0.5</v>
      </c>
      <c r="F473" s="34">
        <v>115</v>
      </c>
      <c r="G473" s="34">
        <v>72</v>
      </c>
      <c r="H473" s="34">
        <v>38</v>
      </c>
      <c r="I473" s="10">
        <f t="shared" si="119"/>
        <v>8</v>
      </c>
      <c r="J473" s="10">
        <f t="shared" si="120"/>
        <v>10</v>
      </c>
      <c r="K473" s="10">
        <f t="shared" si="121"/>
        <v>12.5</v>
      </c>
      <c r="L473" s="10">
        <f t="shared" si="122"/>
        <v>62.5</v>
      </c>
      <c r="M473" s="10">
        <f t="shared" si="123"/>
        <v>61</v>
      </c>
      <c r="N473" s="10">
        <f t="shared" si="124"/>
        <v>53.75</v>
      </c>
      <c r="O473" s="10">
        <f t="shared" si="125"/>
        <v>62.5</v>
      </c>
      <c r="P473" s="35" t="str">
        <f t="shared" si="126"/>
        <v>O3</v>
      </c>
      <c r="Q473" s="35" t="str">
        <f t="shared" si="127"/>
        <v>二级，良</v>
      </c>
      <c r="R473" s="36">
        <f t="shared" si="128"/>
        <v>52.777777777777779</v>
      </c>
      <c r="S473" s="36">
        <f t="shared" si="129"/>
        <v>13.447465101214497</v>
      </c>
      <c r="T473" s="36">
        <f t="shared" si="130"/>
        <v>39.330312676563281</v>
      </c>
      <c r="U473" s="37" t="b">
        <f t="shared" si="131"/>
        <v>0</v>
      </c>
      <c r="V473" s="36">
        <f t="shared" si="132"/>
        <v>226.66666666666666</v>
      </c>
      <c r="W473" s="37">
        <f t="shared" si="133"/>
        <v>0</v>
      </c>
      <c r="X473" s="37" t="b">
        <f t="shared" si="134"/>
        <v>0</v>
      </c>
      <c r="Y473" s="36">
        <f t="shared" si="135"/>
        <v>124.66666666666666</v>
      </c>
    </row>
    <row r="474" spans="1:25">
      <c r="A474" s="33" t="s">
        <v>42</v>
      </c>
      <c r="B474" s="33" t="s">
        <v>513</v>
      </c>
      <c r="C474" s="34">
        <v>9</v>
      </c>
      <c r="D474" s="34">
        <v>6</v>
      </c>
      <c r="E474" s="34">
        <v>0.5</v>
      </c>
      <c r="F474" s="34">
        <v>125</v>
      </c>
      <c r="G474" s="34">
        <v>86</v>
      </c>
      <c r="H474" s="34">
        <v>24</v>
      </c>
      <c r="I474" s="10">
        <f t="shared" si="119"/>
        <v>9</v>
      </c>
      <c r="J474" s="10">
        <f t="shared" si="120"/>
        <v>7.5</v>
      </c>
      <c r="K474" s="10">
        <f t="shared" si="121"/>
        <v>12.5</v>
      </c>
      <c r="L474" s="10">
        <f t="shared" si="122"/>
        <v>70.833333333333329</v>
      </c>
      <c r="M474" s="10">
        <f t="shared" si="123"/>
        <v>68</v>
      </c>
      <c r="N474" s="10">
        <f t="shared" si="124"/>
        <v>34.285714285714285</v>
      </c>
      <c r="O474" s="10">
        <f t="shared" si="125"/>
        <v>70.833333333333329</v>
      </c>
      <c r="P474" s="35" t="str">
        <f t="shared" si="126"/>
        <v>O3</v>
      </c>
      <c r="Q474" s="35" t="str">
        <f t="shared" si="127"/>
        <v>二级，良</v>
      </c>
      <c r="R474" s="36">
        <f t="shared" si="128"/>
        <v>27.906976744186046</v>
      </c>
      <c r="S474" s="36">
        <f t="shared" si="129"/>
        <v>15.25940635281092</v>
      </c>
      <c r="T474" s="36">
        <f t="shared" si="130"/>
        <v>12.647570391375126</v>
      </c>
      <c r="U474" s="37" t="b">
        <f t="shared" si="131"/>
        <v>0</v>
      </c>
      <c r="V474" s="36">
        <f t="shared" si="132"/>
        <v>231.33333333333334</v>
      </c>
      <c r="W474" s="37">
        <f t="shared" si="133"/>
        <v>0</v>
      </c>
      <c r="X474" s="37" t="b">
        <f t="shared" si="134"/>
        <v>0</v>
      </c>
      <c r="Y474" s="36">
        <f t="shared" si="135"/>
        <v>127.23333333333333</v>
      </c>
    </row>
    <row r="475" spans="1:25">
      <c r="A475" s="33" t="s">
        <v>42</v>
      </c>
      <c r="B475" s="33" t="s">
        <v>514</v>
      </c>
      <c r="C475" s="34">
        <v>9</v>
      </c>
      <c r="D475" s="34">
        <v>7</v>
      </c>
      <c r="E475" s="34">
        <v>0.5</v>
      </c>
      <c r="F475" s="34">
        <v>125</v>
      </c>
      <c r="G475" s="34">
        <v>89</v>
      </c>
      <c r="H475" s="34">
        <v>23</v>
      </c>
      <c r="I475" s="10">
        <f t="shared" si="119"/>
        <v>9</v>
      </c>
      <c r="J475" s="10">
        <f t="shared" si="120"/>
        <v>8.75</v>
      </c>
      <c r="K475" s="10">
        <f t="shared" si="121"/>
        <v>12.5</v>
      </c>
      <c r="L475" s="10">
        <f t="shared" si="122"/>
        <v>70.833333333333329</v>
      </c>
      <c r="M475" s="10">
        <f t="shared" si="123"/>
        <v>69.5</v>
      </c>
      <c r="N475" s="10">
        <f t="shared" si="124"/>
        <v>32.857142857142854</v>
      </c>
      <c r="O475" s="10">
        <f t="shared" si="125"/>
        <v>70.833333333333329</v>
      </c>
      <c r="P475" s="35" t="str">
        <f t="shared" si="126"/>
        <v>O3</v>
      </c>
      <c r="Q475" s="35" t="str">
        <f t="shared" si="127"/>
        <v>二级，良</v>
      </c>
      <c r="R475" s="36">
        <f t="shared" si="128"/>
        <v>25.842696629213485</v>
      </c>
      <c r="S475" s="36">
        <f t="shared" si="129"/>
        <v>14.927982917241884</v>
      </c>
      <c r="T475" s="36">
        <f t="shared" si="130"/>
        <v>10.914713711971601</v>
      </c>
      <c r="U475" s="37" t="b">
        <f t="shared" si="131"/>
        <v>0</v>
      </c>
      <c r="V475" s="36">
        <f t="shared" si="132"/>
        <v>237</v>
      </c>
      <c r="W475" s="37">
        <f t="shared" si="133"/>
        <v>0</v>
      </c>
      <c r="X475" s="37" t="b">
        <f t="shared" si="134"/>
        <v>0</v>
      </c>
      <c r="Y475" s="36">
        <f t="shared" si="135"/>
        <v>130.35</v>
      </c>
    </row>
    <row r="476" spans="1:25">
      <c r="A476" s="33" t="s">
        <v>42</v>
      </c>
      <c r="B476" s="33" t="s">
        <v>515</v>
      </c>
      <c r="C476" s="34">
        <v>10</v>
      </c>
      <c r="D476" s="34">
        <v>7</v>
      </c>
      <c r="E476" s="34">
        <v>0.5</v>
      </c>
      <c r="F476" s="34">
        <v>124</v>
      </c>
      <c r="G476" s="34">
        <v>90</v>
      </c>
      <c r="H476" s="34">
        <v>21</v>
      </c>
      <c r="I476" s="10">
        <f t="shared" si="119"/>
        <v>10</v>
      </c>
      <c r="J476" s="10">
        <f t="shared" si="120"/>
        <v>8.75</v>
      </c>
      <c r="K476" s="10">
        <f t="shared" si="121"/>
        <v>12.5</v>
      </c>
      <c r="L476" s="10">
        <f t="shared" si="122"/>
        <v>70</v>
      </c>
      <c r="M476" s="10">
        <f t="shared" si="123"/>
        <v>70</v>
      </c>
      <c r="N476" s="10">
        <f t="shared" si="124"/>
        <v>30</v>
      </c>
      <c r="O476" s="10">
        <f t="shared" si="125"/>
        <v>70</v>
      </c>
      <c r="P476" s="35" t="str">
        <f t="shared" si="126"/>
        <v>O3</v>
      </c>
      <c r="Q476" s="35" t="str">
        <f t="shared" si="127"/>
        <v>二级，良</v>
      </c>
      <c r="R476" s="36">
        <f t="shared" si="128"/>
        <v>23.333333333333332</v>
      </c>
      <c r="S476" s="36">
        <f t="shared" si="129"/>
        <v>14.975313863449236</v>
      </c>
      <c r="T476" s="36">
        <f t="shared" si="130"/>
        <v>8.3580194698840966</v>
      </c>
      <c r="U476" s="37" t="b">
        <f t="shared" si="131"/>
        <v>0</v>
      </c>
      <c r="V476" s="36">
        <f t="shared" si="132"/>
        <v>236.33333333333334</v>
      </c>
      <c r="W476" s="37">
        <f t="shared" si="133"/>
        <v>0</v>
      </c>
      <c r="X476" s="37" t="b">
        <f t="shared" si="134"/>
        <v>0</v>
      </c>
      <c r="Y476" s="36">
        <f t="shared" si="135"/>
        <v>129.98333333333335</v>
      </c>
    </row>
    <row r="477" spans="1:25">
      <c r="A477" s="33" t="s">
        <v>42</v>
      </c>
      <c r="B477" s="33" t="s">
        <v>516</v>
      </c>
      <c r="C477" s="34">
        <v>9</v>
      </c>
      <c r="D477" s="34">
        <v>6</v>
      </c>
      <c r="E477" s="34">
        <v>0.4</v>
      </c>
      <c r="F477" s="34">
        <v>117</v>
      </c>
      <c r="G477" s="34">
        <v>115</v>
      </c>
      <c r="H477" s="34">
        <v>35</v>
      </c>
      <c r="I477" s="10">
        <f t="shared" si="119"/>
        <v>9</v>
      </c>
      <c r="J477" s="10">
        <f t="shared" si="120"/>
        <v>7.5</v>
      </c>
      <c r="K477" s="10">
        <f t="shared" si="121"/>
        <v>10</v>
      </c>
      <c r="L477" s="10">
        <f t="shared" si="122"/>
        <v>64.166666666666671</v>
      </c>
      <c r="M477" s="10">
        <f t="shared" si="123"/>
        <v>82.5</v>
      </c>
      <c r="N477" s="10">
        <f t="shared" si="124"/>
        <v>50</v>
      </c>
      <c r="O477" s="10">
        <f t="shared" si="125"/>
        <v>82.5</v>
      </c>
      <c r="P477" s="35" t="str">
        <f t="shared" si="126"/>
        <v>PM10</v>
      </c>
      <c r="Q477" s="35" t="str">
        <f t="shared" si="127"/>
        <v>二级，良</v>
      </c>
      <c r="R477" s="36">
        <f t="shared" si="128"/>
        <v>30.434782608695656</v>
      </c>
      <c r="S477" s="36">
        <f t="shared" si="129"/>
        <v>15.648571867215715</v>
      </c>
      <c r="T477" s="36">
        <f t="shared" si="130"/>
        <v>14.786210741479941</v>
      </c>
      <c r="U477" s="37" t="b">
        <f t="shared" si="131"/>
        <v>0</v>
      </c>
      <c r="V477" s="36">
        <f t="shared" si="132"/>
        <v>207.33333333333334</v>
      </c>
      <c r="W477" s="37">
        <f t="shared" si="133"/>
        <v>0</v>
      </c>
      <c r="X477" s="37" t="b">
        <f t="shared" si="134"/>
        <v>0</v>
      </c>
      <c r="Y477" s="36">
        <f t="shared" si="135"/>
        <v>114.03333333333333</v>
      </c>
    </row>
    <row r="478" spans="1:25">
      <c r="A478" s="44" t="s">
        <v>42</v>
      </c>
      <c r="B478" s="44" t="s">
        <v>517</v>
      </c>
      <c r="C478" s="45">
        <v>8</v>
      </c>
      <c r="D478" s="45">
        <v>6</v>
      </c>
      <c r="E478" s="45">
        <v>0.4</v>
      </c>
      <c r="F478" s="45">
        <v>114</v>
      </c>
      <c r="G478" s="45">
        <v>161</v>
      </c>
      <c r="H478" s="45">
        <v>36</v>
      </c>
      <c r="I478" s="46">
        <f t="shared" si="119"/>
        <v>8</v>
      </c>
      <c r="J478" s="46">
        <f t="shared" si="120"/>
        <v>7.5</v>
      </c>
      <c r="K478" s="46">
        <f t="shared" si="121"/>
        <v>10</v>
      </c>
      <c r="L478" s="46">
        <f t="shared" si="122"/>
        <v>61.666666666666664</v>
      </c>
      <c r="M478" s="46">
        <f t="shared" si="123"/>
        <v>105.5</v>
      </c>
      <c r="N478" s="46">
        <f t="shared" si="124"/>
        <v>51.25</v>
      </c>
      <c r="O478" s="46">
        <f t="shared" si="125"/>
        <v>105.5</v>
      </c>
      <c r="P478" s="47" t="str">
        <f t="shared" si="126"/>
        <v>PM10</v>
      </c>
      <c r="Q478" s="47" t="str">
        <f t="shared" si="127"/>
        <v>三级，轻度污染</v>
      </c>
      <c r="R478" s="48">
        <f t="shared" si="128"/>
        <v>22.36024844720497</v>
      </c>
      <c r="S478" s="48">
        <f t="shared" si="129"/>
        <v>16.994327560797498</v>
      </c>
      <c r="T478" s="48">
        <f t="shared" si="130"/>
        <v>5.3659208864074728</v>
      </c>
      <c r="U478" s="49" t="str">
        <f t="shared" si="131"/>
        <v>PM10</v>
      </c>
      <c r="V478" s="48">
        <f t="shared" si="132"/>
        <v>187.33333333333334</v>
      </c>
      <c r="W478" s="49">
        <f t="shared" si="133"/>
        <v>0</v>
      </c>
      <c r="X478" s="49" t="str">
        <f t="shared" si="134"/>
        <v>PM10</v>
      </c>
      <c r="Y478" s="48">
        <f t="shared" si="135"/>
        <v>103.03333333333333</v>
      </c>
    </row>
    <row r="479" spans="1:25">
      <c r="A479" s="44" t="s">
        <v>42</v>
      </c>
      <c r="B479" s="44" t="s">
        <v>518</v>
      </c>
      <c r="C479" s="45">
        <v>8</v>
      </c>
      <c r="D479" s="45">
        <v>6</v>
      </c>
      <c r="E479" s="45">
        <v>0.4</v>
      </c>
      <c r="F479" s="45">
        <v>115</v>
      </c>
      <c r="G479" s="45">
        <v>172</v>
      </c>
      <c r="H479" s="45">
        <v>38</v>
      </c>
      <c r="I479" s="46">
        <f t="shared" si="119"/>
        <v>8</v>
      </c>
      <c r="J479" s="46">
        <f t="shared" si="120"/>
        <v>7.5</v>
      </c>
      <c r="K479" s="46">
        <f t="shared" si="121"/>
        <v>10</v>
      </c>
      <c r="L479" s="46">
        <f t="shared" si="122"/>
        <v>62.5</v>
      </c>
      <c r="M479" s="46">
        <f t="shared" si="123"/>
        <v>111</v>
      </c>
      <c r="N479" s="46">
        <f t="shared" si="124"/>
        <v>53.75</v>
      </c>
      <c r="O479" s="46">
        <f t="shared" si="125"/>
        <v>111</v>
      </c>
      <c r="P479" s="47" t="str">
        <f t="shared" si="126"/>
        <v>PM10</v>
      </c>
      <c r="Q479" s="47" t="str">
        <f t="shared" si="127"/>
        <v>三级，轻度污染</v>
      </c>
      <c r="R479" s="48">
        <f t="shared" si="128"/>
        <v>22.093023255813954</v>
      </c>
      <c r="S479" s="48">
        <f t="shared" si="129"/>
        <v>15.22131796170094</v>
      </c>
      <c r="T479" s="48">
        <f t="shared" si="130"/>
        <v>6.8717052941130135</v>
      </c>
      <c r="U479" s="49" t="str">
        <f t="shared" si="131"/>
        <v>PM10</v>
      </c>
      <c r="V479" s="48">
        <f t="shared" si="132"/>
        <v>204.33333333333334</v>
      </c>
      <c r="W479" s="49">
        <f t="shared" si="133"/>
        <v>0</v>
      </c>
      <c r="X479" s="49" t="str">
        <f t="shared" si="134"/>
        <v>PM10</v>
      </c>
      <c r="Y479" s="48">
        <f t="shared" si="135"/>
        <v>112.38333333333334</v>
      </c>
    </row>
    <row r="480" spans="1:25">
      <c r="A480" s="44" t="s">
        <v>42</v>
      </c>
      <c r="B480" s="44" t="s">
        <v>519</v>
      </c>
      <c r="C480" s="45">
        <v>8</v>
      </c>
      <c r="D480" s="45">
        <v>11</v>
      </c>
      <c r="E480" s="45">
        <v>0.4</v>
      </c>
      <c r="F480" s="45">
        <v>103</v>
      </c>
      <c r="G480" s="45">
        <v>139</v>
      </c>
      <c r="H480" s="45">
        <v>39</v>
      </c>
      <c r="I480" s="46">
        <f t="shared" si="119"/>
        <v>8</v>
      </c>
      <c r="J480" s="46">
        <f t="shared" si="120"/>
        <v>13.75</v>
      </c>
      <c r="K480" s="46">
        <f t="shared" si="121"/>
        <v>10</v>
      </c>
      <c r="L480" s="46">
        <f t="shared" si="122"/>
        <v>52.5</v>
      </c>
      <c r="M480" s="46">
        <f t="shared" si="123"/>
        <v>94.5</v>
      </c>
      <c r="N480" s="46">
        <f t="shared" si="124"/>
        <v>55</v>
      </c>
      <c r="O480" s="46">
        <f t="shared" si="125"/>
        <v>94.5</v>
      </c>
      <c r="P480" s="47" t="str">
        <f t="shared" si="126"/>
        <v>PM10</v>
      </c>
      <c r="Q480" s="47" t="str">
        <f t="shared" si="127"/>
        <v>二级，良</v>
      </c>
      <c r="R480" s="48">
        <f t="shared" si="128"/>
        <v>28.057553956834528</v>
      </c>
      <c r="S480" s="48">
        <f t="shared" si="129"/>
        <v>12.66425508487062</v>
      </c>
      <c r="T480" s="48">
        <f t="shared" si="130"/>
        <v>15.393298871963909</v>
      </c>
      <c r="U480" s="49" t="b">
        <f t="shared" si="131"/>
        <v>0</v>
      </c>
      <c r="V480" s="48">
        <f t="shared" si="132"/>
        <v>237.66666666666666</v>
      </c>
      <c r="W480" s="49">
        <f t="shared" si="133"/>
        <v>0</v>
      </c>
      <c r="X480" s="49" t="b">
        <f t="shared" si="134"/>
        <v>0</v>
      </c>
      <c r="Y480" s="48">
        <f t="shared" si="135"/>
        <v>130.71666666666667</v>
      </c>
    </row>
    <row r="481" spans="1:25">
      <c r="A481" s="44" t="s">
        <v>42</v>
      </c>
      <c r="B481" s="44" t="s">
        <v>520</v>
      </c>
      <c r="C481" s="45">
        <v>9</v>
      </c>
      <c r="D481" s="45">
        <v>23</v>
      </c>
      <c r="E481" s="45">
        <v>0.5</v>
      </c>
      <c r="F481" s="45">
        <v>78</v>
      </c>
      <c r="G481" s="45">
        <v>117</v>
      </c>
      <c r="H481" s="45">
        <v>42</v>
      </c>
      <c r="I481" s="46">
        <f t="shared" si="119"/>
        <v>9</v>
      </c>
      <c r="J481" s="46">
        <f t="shared" si="120"/>
        <v>28.75</v>
      </c>
      <c r="K481" s="46">
        <f t="shared" si="121"/>
        <v>12.5</v>
      </c>
      <c r="L481" s="46">
        <f t="shared" si="122"/>
        <v>39</v>
      </c>
      <c r="M481" s="46">
        <f t="shared" si="123"/>
        <v>83.5</v>
      </c>
      <c r="N481" s="46">
        <f t="shared" si="124"/>
        <v>58.75</v>
      </c>
      <c r="O481" s="46">
        <f t="shared" si="125"/>
        <v>83.5</v>
      </c>
      <c r="P481" s="47" t="str">
        <f t="shared" si="126"/>
        <v>PM10</v>
      </c>
      <c r="Q481" s="47" t="str">
        <f t="shared" si="127"/>
        <v>二级，良</v>
      </c>
      <c r="R481" s="48">
        <f t="shared" si="128"/>
        <v>35.897435897435898</v>
      </c>
      <c r="S481" s="48">
        <f t="shared" si="129"/>
        <v>12.676803185924662</v>
      </c>
      <c r="T481" s="48">
        <f t="shared" si="130"/>
        <v>23.220632711511236</v>
      </c>
      <c r="U481" s="49" t="b">
        <f t="shared" si="131"/>
        <v>0</v>
      </c>
      <c r="V481" s="48">
        <f t="shared" si="132"/>
        <v>255.33333333333334</v>
      </c>
      <c r="W481" s="49">
        <f t="shared" si="133"/>
        <v>0</v>
      </c>
      <c r="X481" s="49" t="b">
        <f t="shared" si="134"/>
        <v>0</v>
      </c>
      <c r="Y481" s="48">
        <f t="shared" si="135"/>
        <v>140.43333333333334</v>
      </c>
    </row>
    <row r="482" spans="1:25">
      <c r="A482" s="44" t="s">
        <v>42</v>
      </c>
      <c r="B482" s="44" t="s">
        <v>521</v>
      </c>
      <c r="C482" s="45">
        <v>12</v>
      </c>
      <c r="D482" s="45">
        <v>48</v>
      </c>
      <c r="E482" s="45">
        <v>0.7</v>
      </c>
      <c r="F482" s="45">
        <v>41</v>
      </c>
      <c r="G482" s="45">
        <v>152</v>
      </c>
      <c r="H482" s="45">
        <v>71</v>
      </c>
      <c r="I482" s="46">
        <f t="shared" si="119"/>
        <v>12</v>
      </c>
      <c r="J482" s="46">
        <f t="shared" si="120"/>
        <v>60</v>
      </c>
      <c r="K482" s="46">
        <f t="shared" si="121"/>
        <v>17.5</v>
      </c>
      <c r="L482" s="46">
        <f t="shared" si="122"/>
        <v>20.5</v>
      </c>
      <c r="M482" s="46">
        <f t="shared" si="123"/>
        <v>101</v>
      </c>
      <c r="N482" s="46">
        <f t="shared" si="124"/>
        <v>95</v>
      </c>
      <c r="O482" s="46">
        <f t="shared" si="125"/>
        <v>101</v>
      </c>
      <c r="P482" s="47" t="str">
        <f t="shared" si="126"/>
        <v>PM10</v>
      </c>
      <c r="Q482" s="47" t="str">
        <f t="shared" si="127"/>
        <v>三级，轻度污染</v>
      </c>
      <c r="R482" s="48">
        <f t="shared" si="128"/>
        <v>46.710526315789473</v>
      </c>
      <c r="S482" s="48">
        <f t="shared" si="129"/>
        <v>13.514698124943195</v>
      </c>
      <c r="T482" s="48">
        <f t="shared" si="130"/>
        <v>33.195828190846278</v>
      </c>
      <c r="U482" s="49" t="str">
        <f t="shared" si="131"/>
        <v>PM10</v>
      </c>
      <c r="V482" s="48">
        <f t="shared" si="132"/>
        <v>264.66666666666669</v>
      </c>
      <c r="W482" s="49">
        <f t="shared" si="133"/>
        <v>0</v>
      </c>
      <c r="X482" s="49" t="str">
        <f t="shared" si="134"/>
        <v>PM10</v>
      </c>
      <c r="Y482" s="48">
        <f t="shared" si="135"/>
        <v>145.56666666666666</v>
      </c>
    </row>
    <row r="483" spans="1:25">
      <c r="A483" s="44" t="s">
        <v>42</v>
      </c>
      <c r="B483" s="44" t="s">
        <v>522</v>
      </c>
      <c r="C483" s="45">
        <v>10</v>
      </c>
      <c r="D483" s="45">
        <v>64</v>
      </c>
      <c r="E483" s="45">
        <v>0.8</v>
      </c>
      <c r="F483" s="45">
        <v>12</v>
      </c>
      <c r="G483" s="45">
        <v>413</v>
      </c>
      <c r="H483" s="45">
        <v>139</v>
      </c>
      <c r="I483" s="46">
        <f t="shared" si="119"/>
        <v>10</v>
      </c>
      <c r="J483" s="46">
        <f t="shared" si="120"/>
        <v>80</v>
      </c>
      <c r="K483" s="46">
        <f t="shared" si="121"/>
        <v>20</v>
      </c>
      <c r="L483" s="46">
        <f t="shared" si="122"/>
        <v>6</v>
      </c>
      <c r="M483" s="46">
        <f t="shared" si="123"/>
        <v>290</v>
      </c>
      <c r="N483" s="46">
        <f t="shared" si="124"/>
        <v>184.28571428571428</v>
      </c>
      <c r="O483" s="46">
        <f t="shared" si="125"/>
        <v>290</v>
      </c>
      <c r="P483" s="47" t="str">
        <f t="shared" si="126"/>
        <v>PM10</v>
      </c>
      <c r="Q483" s="47" t="str">
        <f t="shared" si="127"/>
        <v>五级，重度污染</v>
      </c>
      <c r="R483" s="48">
        <f t="shared" si="128"/>
        <v>33.656174334140438</v>
      </c>
      <c r="S483" s="48">
        <f t="shared" si="129"/>
        <v>15.462797540147873</v>
      </c>
      <c r="T483" s="48">
        <f t="shared" si="130"/>
        <v>18.193376793992563</v>
      </c>
      <c r="U483" s="49" t="str">
        <f t="shared" si="131"/>
        <v>PM10</v>
      </c>
      <c r="V483" s="48">
        <f t="shared" si="132"/>
        <v>285.33333333333331</v>
      </c>
      <c r="W483" s="49">
        <f t="shared" si="133"/>
        <v>1</v>
      </c>
      <c r="X483" s="49" t="str">
        <f t="shared" si="134"/>
        <v>PM10</v>
      </c>
      <c r="Y483" s="48">
        <f t="shared" si="135"/>
        <v>156.93333333333334</v>
      </c>
    </row>
    <row r="484" spans="1:25">
      <c r="A484" s="44" t="s">
        <v>42</v>
      </c>
      <c r="B484" s="44" t="s">
        <v>523</v>
      </c>
      <c r="C484" s="45">
        <v>13</v>
      </c>
      <c r="D484" s="45">
        <v>42</v>
      </c>
      <c r="E484" s="45">
        <v>0.7</v>
      </c>
      <c r="F484" s="45">
        <v>32</v>
      </c>
      <c r="G484" s="45">
        <v>231</v>
      </c>
      <c r="H484" s="45">
        <v>96</v>
      </c>
      <c r="I484" s="46">
        <f t="shared" si="119"/>
        <v>13</v>
      </c>
      <c r="J484" s="46">
        <f t="shared" si="120"/>
        <v>52.5</v>
      </c>
      <c r="K484" s="46">
        <f t="shared" si="121"/>
        <v>17.5</v>
      </c>
      <c r="L484" s="46">
        <f t="shared" si="122"/>
        <v>16</v>
      </c>
      <c r="M484" s="46">
        <f t="shared" si="123"/>
        <v>140.5</v>
      </c>
      <c r="N484" s="46">
        <f t="shared" si="124"/>
        <v>126.25</v>
      </c>
      <c r="O484" s="46">
        <f t="shared" si="125"/>
        <v>140.5</v>
      </c>
      <c r="P484" s="47" t="str">
        <f t="shared" si="126"/>
        <v>PM10</v>
      </c>
      <c r="Q484" s="47" t="str">
        <f t="shared" si="127"/>
        <v>三级，轻度污染</v>
      </c>
      <c r="R484" s="48">
        <f t="shared" si="128"/>
        <v>41.558441558441558</v>
      </c>
      <c r="S484" s="48">
        <f t="shared" si="129"/>
        <v>15.731246850601606</v>
      </c>
      <c r="T484" s="48">
        <f t="shared" si="130"/>
        <v>25.827194707839951</v>
      </c>
      <c r="U484" s="49" t="str">
        <f t="shared" si="131"/>
        <v>PM10</v>
      </c>
      <c r="V484" s="48">
        <f t="shared" si="132"/>
        <v>384.66666666666669</v>
      </c>
      <c r="W484" s="49">
        <f t="shared" si="133"/>
        <v>0</v>
      </c>
      <c r="X484" s="49" t="str">
        <f t="shared" si="134"/>
        <v>PM10</v>
      </c>
      <c r="Y484" s="48">
        <f t="shared" si="135"/>
        <v>211.56666666666666</v>
      </c>
    </row>
    <row r="485" spans="1:25">
      <c r="A485" s="44" t="s">
        <v>42</v>
      </c>
      <c r="B485" s="44" t="s">
        <v>524</v>
      </c>
      <c r="C485" s="45">
        <v>12</v>
      </c>
      <c r="D485" s="45">
        <v>28</v>
      </c>
      <c r="E485" s="45">
        <v>0.6</v>
      </c>
      <c r="F485" s="45">
        <v>44</v>
      </c>
      <c r="G485" s="45">
        <v>161</v>
      </c>
      <c r="H485" s="45">
        <v>75</v>
      </c>
      <c r="I485" s="46">
        <f t="shared" si="119"/>
        <v>12</v>
      </c>
      <c r="J485" s="46">
        <f t="shared" si="120"/>
        <v>35</v>
      </c>
      <c r="K485" s="46">
        <f t="shared" si="121"/>
        <v>15</v>
      </c>
      <c r="L485" s="46">
        <f t="shared" si="122"/>
        <v>22</v>
      </c>
      <c r="M485" s="46">
        <f t="shared" si="123"/>
        <v>105.5</v>
      </c>
      <c r="N485" s="46">
        <f t="shared" si="124"/>
        <v>100</v>
      </c>
      <c r="O485" s="46">
        <f t="shared" si="125"/>
        <v>105.5</v>
      </c>
      <c r="P485" s="47" t="str">
        <f t="shared" si="126"/>
        <v>PM10</v>
      </c>
      <c r="Q485" s="47" t="str">
        <f t="shared" si="127"/>
        <v>三级，轻度污染</v>
      </c>
      <c r="R485" s="48">
        <f t="shared" si="128"/>
        <v>46.58385093167702</v>
      </c>
      <c r="S485" s="48">
        <f t="shared" si="129"/>
        <v>17.331096276537988</v>
      </c>
      <c r="T485" s="48">
        <f t="shared" si="130"/>
        <v>29.252754655139032</v>
      </c>
      <c r="U485" s="49" t="str">
        <f t="shared" si="131"/>
        <v>PM10</v>
      </c>
      <c r="V485" s="48">
        <f t="shared" si="132"/>
        <v>408</v>
      </c>
      <c r="W485" s="49">
        <f t="shared" si="133"/>
        <v>0</v>
      </c>
      <c r="X485" s="49" t="str">
        <f t="shared" si="134"/>
        <v>PM10</v>
      </c>
      <c r="Y485" s="48">
        <f t="shared" si="135"/>
        <v>224.4</v>
      </c>
    </row>
    <row r="486" spans="1:25">
      <c r="A486" s="44" t="s">
        <v>42</v>
      </c>
      <c r="B486" s="44" t="s">
        <v>525</v>
      </c>
      <c r="C486" s="45">
        <v>12</v>
      </c>
      <c r="D486" s="45">
        <v>25</v>
      </c>
      <c r="E486" s="45">
        <v>0.6</v>
      </c>
      <c r="F486" s="45">
        <v>45</v>
      </c>
      <c r="G486" s="45">
        <v>132</v>
      </c>
      <c r="H486" s="45">
        <v>69</v>
      </c>
      <c r="I486" s="46">
        <f t="shared" si="119"/>
        <v>12</v>
      </c>
      <c r="J486" s="46">
        <f t="shared" si="120"/>
        <v>31.25</v>
      </c>
      <c r="K486" s="46">
        <f t="shared" si="121"/>
        <v>15</v>
      </c>
      <c r="L486" s="46">
        <f t="shared" si="122"/>
        <v>22.5</v>
      </c>
      <c r="M486" s="46">
        <f t="shared" si="123"/>
        <v>91</v>
      </c>
      <c r="N486" s="46">
        <f t="shared" si="124"/>
        <v>92.5</v>
      </c>
      <c r="O486" s="46">
        <f t="shared" si="125"/>
        <v>92.5</v>
      </c>
      <c r="P486" s="47" t="str">
        <f t="shared" si="126"/>
        <v>PM2.5</v>
      </c>
      <c r="Q486" s="47" t="str">
        <f t="shared" si="127"/>
        <v>二级，良</v>
      </c>
      <c r="R486" s="48">
        <f t="shared" si="128"/>
        <v>52.272727272727273</v>
      </c>
      <c r="S486" s="48">
        <f t="shared" si="129"/>
        <v>19.371998582859913</v>
      </c>
      <c r="T486" s="48">
        <f t="shared" si="130"/>
        <v>32.900728689867364</v>
      </c>
      <c r="U486" s="49" t="b">
        <f t="shared" si="131"/>
        <v>0</v>
      </c>
      <c r="V486" s="48">
        <f t="shared" si="132"/>
        <v>404.33333333333331</v>
      </c>
      <c r="W486" s="49">
        <f t="shared" si="133"/>
        <v>0</v>
      </c>
      <c r="X486" s="49" t="b">
        <f t="shared" si="134"/>
        <v>0</v>
      </c>
      <c r="Y486" s="48">
        <f t="shared" si="135"/>
        <v>222.38333333333333</v>
      </c>
    </row>
    <row r="487" spans="1:25">
      <c r="A487" s="44" t="s">
        <v>42</v>
      </c>
      <c r="B487" s="44" t="s">
        <v>526</v>
      </c>
      <c r="C487" s="45">
        <v>12</v>
      </c>
      <c r="D487" s="45">
        <v>20</v>
      </c>
      <c r="E487" s="45">
        <v>0.6</v>
      </c>
      <c r="F487" s="45">
        <v>45</v>
      </c>
      <c r="G487" s="45">
        <v>143</v>
      </c>
      <c r="H487" s="45">
        <v>71</v>
      </c>
      <c r="I487" s="46">
        <f t="shared" si="119"/>
        <v>12</v>
      </c>
      <c r="J487" s="46">
        <f t="shared" si="120"/>
        <v>25</v>
      </c>
      <c r="K487" s="46">
        <f t="shared" si="121"/>
        <v>15</v>
      </c>
      <c r="L487" s="46">
        <f t="shared" si="122"/>
        <v>22.5</v>
      </c>
      <c r="M487" s="46">
        <f t="shared" si="123"/>
        <v>96.5</v>
      </c>
      <c r="N487" s="46">
        <f t="shared" si="124"/>
        <v>95</v>
      </c>
      <c r="O487" s="46">
        <f t="shared" si="125"/>
        <v>96.5</v>
      </c>
      <c r="P487" s="47" t="str">
        <f t="shared" si="126"/>
        <v>PM10</v>
      </c>
      <c r="Q487" s="47" t="str">
        <f t="shared" si="127"/>
        <v>二级，良</v>
      </c>
      <c r="R487" s="48">
        <f t="shared" si="128"/>
        <v>49.650349650349654</v>
      </c>
      <c r="S487" s="48">
        <f t="shared" si="129"/>
        <v>21.389929692517637</v>
      </c>
      <c r="T487" s="48">
        <f t="shared" si="130"/>
        <v>28.260419957832017</v>
      </c>
      <c r="U487" s="49" t="b">
        <f t="shared" si="131"/>
        <v>0</v>
      </c>
      <c r="V487" s="48">
        <f t="shared" si="132"/>
        <v>402</v>
      </c>
      <c r="W487" s="49">
        <f t="shared" si="133"/>
        <v>0</v>
      </c>
      <c r="X487" s="49" t="b">
        <f t="shared" si="134"/>
        <v>0</v>
      </c>
      <c r="Y487" s="48">
        <f t="shared" si="135"/>
        <v>221.1</v>
      </c>
    </row>
    <row r="488" spans="1:25">
      <c r="A488" s="44" t="s">
        <v>42</v>
      </c>
      <c r="B488" s="44" t="s">
        <v>527</v>
      </c>
      <c r="C488" s="45">
        <v>11</v>
      </c>
      <c r="D488" s="45">
        <v>19</v>
      </c>
      <c r="E488" s="45">
        <v>0.6</v>
      </c>
      <c r="F488" s="45">
        <v>47</v>
      </c>
      <c r="G488" s="45">
        <v>157</v>
      </c>
      <c r="H488" s="45">
        <v>69</v>
      </c>
      <c r="I488" s="46">
        <f t="shared" si="119"/>
        <v>11</v>
      </c>
      <c r="J488" s="46">
        <f t="shared" si="120"/>
        <v>23.75</v>
      </c>
      <c r="K488" s="46">
        <f t="shared" si="121"/>
        <v>15</v>
      </c>
      <c r="L488" s="46">
        <f t="shared" si="122"/>
        <v>23.5</v>
      </c>
      <c r="M488" s="46">
        <f t="shared" si="123"/>
        <v>103.5</v>
      </c>
      <c r="N488" s="46">
        <f t="shared" si="124"/>
        <v>92.5</v>
      </c>
      <c r="O488" s="46">
        <f t="shared" si="125"/>
        <v>103.5</v>
      </c>
      <c r="P488" s="47" t="str">
        <f t="shared" si="126"/>
        <v>PM10</v>
      </c>
      <c r="Q488" s="47" t="str">
        <f t="shared" si="127"/>
        <v>三级，轻度污染</v>
      </c>
      <c r="R488" s="48">
        <f t="shared" si="128"/>
        <v>43.949044585987259</v>
      </c>
      <c r="S488" s="48">
        <f t="shared" si="129"/>
        <v>22.536005838593784</v>
      </c>
      <c r="T488" s="48">
        <f t="shared" si="130"/>
        <v>21.413038747393475</v>
      </c>
      <c r="U488" s="49" t="str">
        <f t="shared" si="131"/>
        <v>PM10</v>
      </c>
      <c r="V488" s="48">
        <f t="shared" si="132"/>
        <v>410.66666666666669</v>
      </c>
      <c r="W488" s="49">
        <f t="shared" si="133"/>
        <v>0</v>
      </c>
      <c r="X488" s="49" t="str">
        <f t="shared" si="134"/>
        <v>PM10</v>
      </c>
      <c r="Y488" s="48">
        <f t="shared" si="135"/>
        <v>225.86666666666667</v>
      </c>
    </row>
    <row r="489" spans="1:25">
      <c r="A489" s="44" t="s">
        <v>42</v>
      </c>
      <c r="B489" s="44" t="s">
        <v>528</v>
      </c>
      <c r="C489" s="45">
        <v>10</v>
      </c>
      <c r="D489" s="45">
        <v>13</v>
      </c>
      <c r="E489" s="45">
        <v>0.6</v>
      </c>
      <c r="F489" s="45">
        <v>53</v>
      </c>
      <c r="G489" s="45">
        <v>150</v>
      </c>
      <c r="H489" s="45">
        <v>64</v>
      </c>
      <c r="I489" s="46">
        <f t="shared" si="119"/>
        <v>10</v>
      </c>
      <c r="J489" s="46">
        <f t="shared" si="120"/>
        <v>16.25</v>
      </c>
      <c r="K489" s="46">
        <f t="shared" si="121"/>
        <v>15</v>
      </c>
      <c r="L489" s="46">
        <f t="shared" si="122"/>
        <v>26.5</v>
      </c>
      <c r="M489" s="46">
        <f t="shared" si="123"/>
        <v>100</v>
      </c>
      <c r="N489" s="46">
        <f t="shared" si="124"/>
        <v>86.25</v>
      </c>
      <c r="O489" s="46">
        <f t="shared" si="125"/>
        <v>100</v>
      </c>
      <c r="P489" s="47" t="str">
        <f t="shared" si="126"/>
        <v>PM10</v>
      </c>
      <c r="Q489" s="47" t="str">
        <f t="shared" si="127"/>
        <v>二级，良</v>
      </c>
      <c r="R489" s="48">
        <f t="shared" si="128"/>
        <v>42.666666666666671</v>
      </c>
      <c r="S489" s="48">
        <f t="shared" si="129"/>
        <v>22.305882361110267</v>
      </c>
      <c r="T489" s="48">
        <f t="shared" si="130"/>
        <v>20.360784305556404</v>
      </c>
      <c r="U489" s="49" t="b">
        <f t="shared" si="131"/>
        <v>0</v>
      </c>
      <c r="V489" s="48">
        <f t="shared" si="132"/>
        <v>412.33333333333331</v>
      </c>
      <c r="W489" s="49">
        <f t="shared" si="133"/>
        <v>0</v>
      </c>
      <c r="X489" s="49" t="b">
        <f t="shared" si="134"/>
        <v>0</v>
      </c>
      <c r="Y489" s="48">
        <f t="shared" si="135"/>
        <v>226.78333333333333</v>
      </c>
    </row>
    <row r="490" spans="1:25">
      <c r="A490" s="44" t="s">
        <v>42</v>
      </c>
      <c r="B490" s="44" t="s">
        <v>529</v>
      </c>
      <c r="C490" s="45">
        <v>10</v>
      </c>
      <c r="D490" s="45">
        <v>16</v>
      </c>
      <c r="E490" s="45">
        <v>0.6</v>
      </c>
      <c r="F490" s="45">
        <v>42</v>
      </c>
      <c r="G490" s="45">
        <v>146</v>
      </c>
      <c r="H490" s="45">
        <v>66</v>
      </c>
      <c r="I490" s="46">
        <f t="shared" si="119"/>
        <v>10</v>
      </c>
      <c r="J490" s="46">
        <f t="shared" si="120"/>
        <v>20</v>
      </c>
      <c r="K490" s="46">
        <f t="shared" si="121"/>
        <v>15</v>
      </c>
      <c r="L490" s="46">
        <f t="shared" si="122"/>
        <v>21</v>
      </c>
      <c r="M490" s="46">
        <f t="shared" si="123"/>
        <v>98</v>
      </c>
      <c r="N490" s="46">
        <f t="shared" si="124"/>
        <v>88.75</v>
      </c>
      <c r="O490" s="46">
        <f t="shared" si="125"/>
        <v>98</v>
      </c>
      <c r="P490" s="47" t="str">
        <f t="shared" si="126"/>
        <v>PM10</v>
      </c>
      <c r="Q490" s="47" t="str">
        <f t="shared" si="127"/>
        <v>二级，良</v>
      </c>
      <c r="R490" s="48">
        <f t="shared" si="128"/>
        <v>45.205479452054789</v>
      </c>
      <c r="S490" s="48">
        <f t="shared" si="129"/>
        <v>23.05675672215412</v>
      </c>
      <c r="T490" s="48">
        <f t="shared" si="130"/>
        <v>22.148722729900669</v>
      </c>
      <c r="U490" s="49" t="b">
        <f t="shared" si="131"/>
        <v>0</v>
      </c>
      <c r="V490" s="48">
        <f t="shared" si="132"/>
        <v>324.66666666666669</v>
      </c>
      <c r="W490" s="49">
        <f t="shared" si="133"/>
        <v>0</v>
      </c>
      <c r="X490" s="49" t="b">
        <f t="shared" si="134"/>
        <v>0</v>
      </c>
      <c r="Y490" s="48">
        <f t="shared" si="135"/>
        <v>178.56666666666666</v>
      </c>
    </row>
    <row r="491" spans="1:25">
      <c r="A491" s="44" t="s">
        <v>42</v>
      </c>
      <c r="B491" s="44" t="s">
        <v>530</v>
      </c>
      <c r="C491" s="45">
        <v>10</v>
      </c>
      <c r="D491" s="45">
        <v>22</v>
      </c>
      <c r="E491" s="45">
        <v>0.6</v>
      </c>
      <c r="F491" s="45">
        <v>37</v>
      </c>
      <c r="G491" s="45">
        <v>154</v>
      </c>
      <c r="H491" s="45">
        <v>73</v>
      </c>
      <c r="I491" s="46">
        <f t="shared" si="119"/>
        <v>10</v>
      </c>
      <c r="J491" s="46">
        <f t="shared" si="120"/>
        <v>27.5</v>
      </c>
      <c r="K491" s="46">
        <f t="shared" si="121"/>
        <v>15</v>
      </c>
      <c r="L491" s="46">
        <f t="shared" si="122"/>
        <v>18.5</v>
      </c>
      <c r="M491" s="46">
        <f t="shared" si="123"/>
        <v>102</v>
      </c>
      <c r="N491" s="46">
        <f t="shared" si="124"/>
        <v>97.5</v>
      </c>
      <c r="O491" s="46">
        <f t="shared" si="125"/>
        <v>102</v>
      </c>
      <c r="P491" s="47" t="str">
        <f t="shared" si="126"/>
        <v>PM10</v>
      </c>
      <c r="Q491" s="47" t="str">
        <f t="shared" si="127"/>
        <v>三级，轻度污染</v>
      </c>
      <c r="R491" s="48">
        <f t="shared" si="128"/>
        <v>47.402597402597401</v>
      </c>
      <c r="S491" s="48">
        <f t="shared" si="129"/>
        <v>23.360676546621885</v>
      </c>
      <c r="T491" s="48">
        <f t="shared" si="130"/>
        <v>24.041920855975516</v>
      </c>
      <c r="U491" s="49" t="str">
        <f t="shared" si="131"/>
        <v>PM10</v>
      </c>
      <c r="V491" s="48">
        <f t="shared" si="132"/>
        <v>296.33333333333331</v>
      </c>
      <c r="W491" s="49">
        <f t="shared" si="133"/>
        <v>0</v>
      </c>
      <c r="X491" s="49" t="str">
        <f t="shared" si="134"/>
        <v>PM10</v>
      </c>
      <c r="Y491" s="48">
        <f t="shared" si="135"/>
        <v>162.98333333333332</v>
      </c>
    </row>
    <row r="492" spans="1:25">
      <c r="A492" s="44" t="s">
        <v>42</v>
      </c>
      <c r="B492" s="44" t="s">
        <v>531</v>
      </c>
      <c r="C492" s="45">
        <v>10</v>
      </c>
      <c r="D492" s="45">
        <v>36</v>
      </c>
      <c r="E492" s="45">
        <v>0.7</v>
      </c>
      <c r="F492" s="45">
        <v>25</v>
      </c>
      <c r="G492" s="45">
        <v>373</v>
      </c>
      <c r="H492" s="45">
        <v>124</v>
      </c>
      <c r="I492" s="46">
        <f t="shared" si="119"/>
        <v>10</v>
      </c>
      <c r="J492" s="46">
        <f t="shared" si="120"/>
        <v>45</v>
      </c>
      <c r="K492" s="46">
        <f t="shared" si="121"/>
        <v>17.5</v>
      </c>
      <c r="L492" s="46">
        <f t="shared" si="122"/>
        <v>12.5</v>
      </c>
      <c r="M492" s="46">
        <f t="shared" si="123"/>
        <v>232.85714285714286</v>
      </c>
      <c r="N492" s="46">
        <f t="shared" si="124"/>
        <v>162.85714285714286</v>
      </c>
      <c r="O492" s="46">
        <f t="shared" si="125"/>
        <v>232.85714285714286</v>
      </c>
      <c r="P492" s="47" t="str">
        <f t="shared" si="126"/>
        <v>PM10</v>
      </c>
      <c r="Q492" s="47" t="str">
        <f t="shared" si="127"/>
        <v>五级，重度污染</v>
      </c>
      <c r="R492" s="48">
        <f t="shared" si="128"/>
        <v>33.243967828418228</v>
      </c>
      <c r="S492" s="48">
        <f t="shared" si="129"/>
        <v>23.428905419198589</v>
      </c>
      <c r="T492" s="48">
        <f t="shared" si="130"/>
        <v>9.8150624092196388</v>
      </c>
      <c r="U492" s="49" t="str">
        <f t="shared" si="131"/>
        <v>PM10</v>
      </c>
      <c r="V492" s="48">
        <f t="shared" si="132"/>
        <v>294</v>
      </c>
      <c r="W492" s="49">
        <f t="shared" si="133"/>
        <v>1</v>
      </c>
      <c r="X492" s="49" t="str">
        <f t="shared" si="134"/>
        <v>PM10</v>
      </c>
      <c r="Y492" s="48">
        <f t="shared" si="135"/>
        <v>161.69999999999999</v>
      </c>
    </row>
    <row r="493" spans="1:25">
      <c r="A493" s="44" t="s">
        <v>42</v>
      </c>
      <c r="B493" s="44" t="s">
        <v>532</v>
      </c>
      <c r="C493" s="45">
        <v>15</v>
      </c>
      <c r="D493" s="45">
        <v>30</v>
      </c>
      <c r="E493" s="45">
        <v>0.6</v>
      </c>
      <c r="F493" s="45">
        <v>44</v>
      </c>
      <c r="G493" s="45">
        <v>416</v>
      </c>
      <c r="H493" s="45">
        <v>136</v>
      </c>
      <c r="I493" s="46">
        <f t="shared" ref="I493:I556" si="136">IF(COUNT(C493)=1,IF(C493&gt;2620,500,IF(C493&gt;=2100,(C493-2100)*(500-400)/(2620-2100)+400,IF(C493&gt;=1600,(C493-1600)*(400-300)/(2100-1600)+300,IF(C493&gt;=800,(C493-800)*(300-200)/(1600-800)+200,IF(C493&gt;=475,(C493-475)*(200-150)/(800-475)+150,IF(C493&gt;=150,(C493-150)*(150-100)/(475-150)+100,IF(C493&gt;=50,(C493-50)*(100-50)/(150-50)+50,IF(C493&gt;=0,(C493-0)*(50-0)/(50-0)+0,"无效值")))))))))</f>
        <v>15</v>
      </c>
      <c r="J493" s="46">
        <f t="shared" ref="J493:J556" si="137">IF(COUNT(D493)=1,IF(D493&gt;940,500,IF(D493&gt;=750,(D493-750)*(500-400)/(940-750)+400,IF(D493&gt;=565,(D493-565)*(400-300)/(750-565)+300,IF(D493&gt;=280,(D493-280)*(300-200)/(565-280)+200,IF(D493&gt;=180,(D493-180)*(200-150)/(280-180)+150,IF(D493&gt;=80,(D493-80)*(150-100)/(180-80)+100,IF(D493&gt;=40,(D493-40)*(100-50)/(80-40)+50,IF(D493&gt;=0,(D493-0)*(50-0)/(40-0)+0,"无效值")))))))))</f>
        <v>37.5</v>
      </c>
      <c r="K493" s="46">
        <f t="shared" ref="K493:K556" si="138">IF(COUNT(E493)=1,IF(E493&gt;60,500,IF(E493&gt;=48,(E493-48)*(500-400)/(60-48)+400,IF(E493&gt;=36,(E493-36)*(400-300)/(48-36)+300,IF(E493&gt;=24,(E493-24)*(300-200)/(36-24)+200,IF(E493&gt;=14,(E493-14)*(200-150)/(24-14)+150,IF(E493&gt;=4,(E493-4)*(150-100)/(14-4)+100,IF(E493&gt;=2,(E493-2)*(100-50)/(4-2)+50,IF(E493&gt;=0,(E493-0)*(50-0)/(2-0)+0,"无效值")))))))))</f>
        <v>15</v>
      </c>
      <c r="L493" s="46">
        <f t="shared" ref="L493:L556" si="139">IF(COUNT(F493)=1,IF(F493&gt;800,500,IF(F493&gt;=265,(F493-265)*(300-200)/(800-265)+200,IF(F493&gt;=215,(F493-215)*(200-150)/(265-215)+150,IF(F493&gt;=160,(F493-160)*(150-100)/(215-160)+100,IF(F493&gt;=100,(F493-100)*(100-50)/(160-100)+50,IF(F493&gt;=0,(F493-0)*(50-0)/(100-0)+0,"无效值")))))))</f>
        <v>22</v>
      </c>
      <c r="M493" s="46">
        <f t="shared" ref="M493:M556" si="140">IF(COUNT(G493)=1,IF(G493&gt;600,500,IF(G493&gt;=500,(G493-500)*(500-400)/(600-500)+400,IF(G493&gt;=420,(G493-420)*(400-300)/(500-420)+300,IF(G493&gt;=350,(G493-350)*(300-200)/(420-350)+200,IF(G493&gt;=250,(G493-250)*(200-150)/(350-250)+150,IF(G493&gt;=150,(G493-150)*(150-100)/(250-150)+100,IF(G493&gt;=50,(G493-50)*(100-50)/(150-50)+50,IF(G493&gt;=0,(G493-0)*(50-0)/(50-0)+0,"无效值")))))))))</f>
        <v>294.28571428571428</v>
      </c>
      <c r="N493" s="46">
        <f t="shared" ref="N493:N556" si="141">IF(COUNT(H493)=1,IF(H493&gt;500,500,IF(H493&gt;=350,(H493-350)*(500-400)/(500-350)+400,IF(H493&gt;=250,(H493-250)*(400-300)/(350-250)+300,IF(H493&gt;=150,(H493-150)*(300-200)/(250-150)+200,IF(H493&gt;=115,(H493-115)*(200-150)/(150-115)+150,IF(H493&gt;=75,(H493-75)*(150-100)/(115-75)+100,IF(H493&gt;=35,(H493-35)*(100-50)/(75-35)+50,IF(H493&gt;=0,(H493-0)*(50-0)/(35-0)+0,"无效值")))))))))</f>
        <v>180</v>
      </c>
      <c r="O493" s="46">
        <f t="shared" ref="O493:O556" si="142">IF(MAX(I493:N493)&lt;=100,IF(COUNTIF(C493:N493,"&gt;0")=12,MAX(I493:N493),""),MAX(I493:N493))</f>
        <v>294.28571428571428</v>
      </c>
      <c r="P493" s="47" t="str">
        <f t="shared" ref="P493:P556" si="143">IF(O493&lt;=50,"",IF(O493=I493,"SO2",IF(O493=J493,"NO2",IF(O493=K493,"CO",IF(O493=L493,"O3",IF(O493=M493,"PM10",IF(O493=N493,"PM2.5",)))))))</f>
        <v>PM10</v>
      </c>
      <c r="Q493" s="47" t="str">
        <f t="shared" ref="Q493:Q556" si="144">IF(COUNT(O493)=1,IF(O493&lt;=50,"一级,优",IF(O493&lt;=100,"二级，良",IF(O493&lt;=150,"三级，轻度污染",IF(O493&lt;=200,"四级，中度污染",IF(O493&lt;=300,"五级，重度污染",IF(O493&gt;300,"六级，严重污染")))))))</f>
        <v>五级，重度污染</v>
      </c>
      <c r="R493" s="48">
        <f t="shared" ref="R493:R556" si="145">H493/G493*100</f>
        <v>32.692307692307693</v>
      </c>
      <c r="S493" s="48">
        <f t="shared" ref="S493:S556" si="146">AVERAGE(R487:R492)*0.5</f>
        <v>21.843175465506164</v>
      </c>
      <c r="T493" s="48">
        <f t="shared" ref="T493:T556" si="147">R493-S493</f>
        <v>10.84913222680153</v>
      </c>
      <c r="U493" s="49" t="str">
        <f t="shared" ref="U493:U556" si="148">IF(G493&gt;150,"PM10")</f>
        <v>PM10</v>
      </c>
      <c r="V493" s="48">
        <f t="shared" ref="V493:V556" si="149">AVERAGE(G487:G492)*2</f>
        <v>374.33333333333331</v>
      </c>
      <c r="W493" s="49">
        <f t="shared" ref="W493:W556" si="150">IF(V493="","",IF(G493&gt;=V493,1,0))</f>
        <v>1</v>
      </c>
      <c r="X493" s="49" t="str">
        <f t="shared" ref="X493:X556" si="151">IF(G493&gt;150,"PM10")</f>
        <v>PM10</v>
      </c>
      <c r="Y493" s="48">
        <f t="shared" ref="Y493:Y556" si="152">AVERAGE(G487:G492)*10%+AVERAGE(G487:G492)</f>
        <v>205.88333333333333</v>
      </c>
    </row>
    <row r="494" spans="1:25">
      <c r="A494" s="44" t="s">
        <v>42</v>
      </c>
      <c r="B494" s="44" t="s">
        <v>533</v>
      </c>
      <c r="C494" s="45">
        <v>19</v>
      </c>
      <c r="D494" s="45">
        <v>23</v>
      </c>
      <c r="E494" s="45">
        <v>0.6</v>
      </c>
      <c r="F494" s="45">
        <v>73</v>
      </c>
      <c r="G494" s="45">
        <v>623</v>
      </c>
      <c r="H494" s="45">
        <v>268</v>
      </c>
      <c r="I494" s="46">
        <f t="shared" si="136"/>
        <v>19</v>
      </c>
      <c r="J494" s="46">
        <f t="shared" si="137"/>
        <v>28.75</v>
      </c>
      <c r="K494" s="46">
        <f t="shared" si="138"/>
        <v>15</v>
      </c>
      <c r="L494" s="46">
        <f t="shared" si="139"/>
        <v>36.5</v>
      </c>
      <c r="M494" s="46">
        <f t="shared" si="140"/>
        <v>500</v>
      </c>
      <c r="N494" s="46">
        <f t="shared" si="141"/>
        <v>318</v>
      </c>
      <c r="O494" s="46">
        <f t="shared" si="142"/>
        <v>500</v>
      </c>
      <c r="P494" s="47" t="str">
        <f t="shared" si="143"/>
        <v>PM10</v>
      </c>
      <c r="Q494" s="47" t="str">
        <f t="shared" si="144"/>
        <v>六级，严重污染</v>
      </c>
      <c r="R494" s="48">
        <f t="shared" si="145"/>
        <v>43.017656500802573</v>
      </c>
      <c r="S494" s="48">
        <f t="shared" si="146"/>
        <v>20.430005302336003</v>
      </c>
      <c r="T494" s="48">
        <f t="shared" si="147"/>
        <v>22.58765119846657</v>
      </c>
      <c r="U494" s="49" t="str">
        <f t="shared" si="148"/>
        <v>PM10</v>
      </c>
      <c r="V494" s="48">
        <f t="shared" si="149"/>
        <v>465.33333333333331</v>
      </c>
      <c r="W494" s="49">
        <f t="shared" si="150"/>
        <v>1</v>
      </c>
      <c r="X494" s="49" t="str">
        <f t="shared" si="151"/>
        <v>PM10</v>
      </c>
      <c r="Y494" s="48">
        <f t="shared" si="152"/>
        <v>255.93333333333334</v>
      </c>
    </row>
    <row r="495" spans="1:25">
      <c r="A495" s="44" t="s">
        <v>42</v>
      </c>
      <c r="B495" s="44" t="s">
        <v>534</v>
      </c>
      <c r="C495" s="45">
        <v>19</v>
      </c>
      <c r="D495" s="44">
        <v>10</v>
      </c>
      <c r="E495" s="45">
        <v>0.6</v>
      </c>
      <c r="F495" s="45">
        <v>92</v>
      </c>
      <c r="G495" s="45">
        <v>943</v>
      </c>
      <c r="H495" s="45">
        <v>322</v>
      </c>
      <c r="I495" s="46">
        <f t="shared" si="136"/>
        <v>19</v>
      </c>
      <c r="J495" s="46">
        <f t="shared" si="137"/>
        <v>12.5</v>
      </c>
      <c r="K495" s="46">
        <f t="shared" si="138"/>
        <v>15</v>
      </c>
      <c r="L495" s="46">
        <f t="shared" si="139"/>
        <v>46</v>
      </c>
      <c r="M495" s="46">
        <f t="shared" si="140"/>
        <v>500</v>
      </c>
      <c r="N495" s="46">
        <f t="shared" si="141"/>
        <v>372</v>
      </c>
      <c r="O495" s="46">
        <f t="shared" si="142"/>
        <v>500</v>
      </c>
      <c r="P495" s="47" t="str">
        <f t="shared" si="143"/>
        <v>PM10</v>
      </c>
      <c r="Q495" s="47" t="str">
        <f t="shared" si="144"/>
        <v>六级，严重污染</v>
      </c>
      <c r="R495" s="48">
        <f t="shared" si="145"/>
        <v>34.146341463414636</v>
      </c>
      <c r="S495" s="48">
        <f t="shared" si="146"/>
        <v>20.352389628570609</v>
      </c>
      <c r="T495" s="48">
        <f t="shared" si="147"/>
        <v>13.793951834844027</v>
      </c>
      <c r="U495" s="49" t="str">
        <f t="shared" si="148"/>
        <v>PM10</v>
      </c>
      <c r="V495" s="48">
        <f t="shared" si="149"/>
        <v>620.66666666666663</v>
      </c>
      <c r="W495" s="49">
        <f t="shared" si="150"/>
        <v>1</v>
      </c>
      <c r="X495" s="49" t="str">
        <f t="shared" si="151"/>
        <v>PM10</v>
      </c>
      <c r="Y495" s="48">
        <f t="shared" si="152"/>
        <v>341.36666666666667</v>
      </c>
    </row>
    <row r="496" spans="1:25">
      <c r="A496" s="44" t="s">
        <v>42</v>
      </c>
      <c r="B496" s="44" t="s">
        <v>535</v>
      </c>
      <c r="C496" s="45">
        <v>12</v>
      </c>
      <c r="D496" s="45">
        <v>8</v>
      </c>
      <c r="E496" s="44">
        <v>1</v>
      </c>
      <c r="F496" s="45">
        <v>108</v>
      </c>
      <c r="G496" s="45">
        <v>816</v>
      </c>
      <c r="H496" s="45">
        <v>215</v>
      </c>
      <c r="I496" s="46">
        <f t="shared" si="136"/>
        <v>12</v>
      </c>
      <c r="J496" s="46">
        <f t="shared" si="137"/>
        <v>10</v>
      </c>
      <c r="K496" s="46">
        <f t="shared" si="138"/>
        <v>25</v>
      </c>
      <c r="L496" s="46">
        <f t="shared" si="139"/>
        <v>56.666666666666664</v>
      </c>
      <c r="M496" s="46">
        <f t="shared" si="140"/>
        <v>500</v>
      </c>
      <c r="N496" s="46">
        <f t="shared" si="141"/>
        <v>265</v>
      </c>
      <c r="O496" s="46">
        <f t="shared" si="142"/>
        <v>500</v>
      </c>
      <c r="P496" s="47" t="str">
        <f t="shared" si="143"/>
        <v>PM10</v>
      </c>
      <c r="Q496" s="47" t="str">
        <f t="shared" si="144"/>
        <v>六级，严重污染</v>
      </c>
      <c r="R496" s="48">
        <f t="shared" si="145"/>
        <v>26.348039215686274</v>
      </c>
      <c r="S496" s="48">
        <f t="shared" si="146"/>
        <v>19.642362528299607</v>
      </c>
      <c r="T496" s="48">
        <f t="shared" si="147"/>
        <v>6.7056766873866671</v>
      </c>
      <c r="U496" s="49" t="str">
        <f t="shared" si="148"/>
        <v>PM10</v>
      </c>
      <c r="V496" s="48">
        <f t="shared" si="149"/>
        <v>885</v>
      </c>
      <c r="W496" s="49">
        <f t="shared" si="150"/>
        <v>0</v>
      </c>
      <c r="X496" s="49" t="str">
        <f t="shared" si="151"/>
        <v>PM10</v>
      </c>
      <c r="Y496" s="48">
        <f t="shared" si="152"/>
        <v>486.75</v>
      </c>
    </row>
    <row r="497" spans="1:25">
      <c r="A497" s="44" t="s">
        <v>42</v>
      </c>
      <c r="B497" s="44" t="s">
        <v>536</v>
      </c>
      <c r="C497" s="44">
        <v>8</v>
      </c>
      <c r="D497" s="45">
        <v>5</v>
      </c>
      <c r="E497" s="44">
        <v>0.5</v>
      </c>
      <c r="F497" s="45">
        <v>115</v>
      </c>
      <c r="G497" s="45">
        <v>384</v>
      </c>
      <c r="H497" s="45">
        <v>112</v>
      </c>
      <c r="I497" s="46">
        <f t="shared" si="136"/>
        <v>8</v>
      </c>
      <c r="J497" s="46">
        <f t="shared" si="137"/>
        <v>6.25</v>
      </c>
      <c r="K497" s="46">
        <f t="shared" si="138"/>
        <v>12.5</v>
      </c>
      <c r="L497" s="46">
        <f t="shared" si="139"/>
        <v>62.5</v>
      </c>
      <c r="M497" s="46">
        <f t="shared" si="140"/>
        <v>248.57142857142856</v>
      </c>
      <c r="N497" s="46">
        <f t="shared" si="141"/>
        <v>146.25</v>
      </c>
      <c r="O497" s="46">
        <f t="shared" si="142"/>
        <v>248.57142857142856</v>
      </c>
      <c r="P497" s="47" t="str">
        <f t="shared" si="143"/>
        <v>PM10</v>
      </c>
      <c r="Q497" s="47" t="str">
        <f t="shared" si="144"/>
        <v>五级，重度污染</v>
      </c>
      <c r="R497" s="48">
        <f t="shared" si="145"/>
        <v>29.166666666666668</v>
      </c>
      <c r="S497" s="48">
        <f t="shared" si="146"/>
        <v>18.070909175268898</v>
      </c>
      <c r="T497" s="48">
        <f t="shared" si="147"/>
        <v>11.095757491397769</v>
      </c>
      <c r="U497" s="49" t="str">
        <f t="shared" si="148"/>
        <v>PM10</v>
      </c>
      <c r="V497" s="48">
        <f t="shared" si="149"/>
        <v>1108.3333333333333</v>
      </c>
      <c r="W497" s="49">
        <f t="shared" si="150"/>
        <v>0</v>
      </c>
      <c r="X497" s="49" t="str">
        <f t="shared" si="151"/>
        <v>PM10</v>
      </c>
      <c r="Y497" s="48">
        <f t="shared" si="152"/>
        <v>609.58333333333326</v>
      </c>
    </row>
    <row r="498" spans="1:25">
      <c r="A498" s="44" t="s">
        <v>42</v>
      </c>
      <c r="B498" s="44" t="s">
        <v>537</v>
      </c>
      <c r="C498" s="45">
        <v>8</v>
      </c>
      <c r="D498" s="45">
        <v>5</v>
      </c>
      <c r="E498" s="45">
        <v>0.5</v>
      </c>
      <c r="F498" s="45">
        <v>101</v>
      </c>
      <c r="G498" s="44">
        <v>262</v>
      </c>
      <c r="H498" s="44">
        <v>93</v>
      </c>
      <c r="I498" s="46">
        <f t="shared" si="136"/>
        <v>8</v>
      </c>
      <c r="J498" s="46">
        <f t="shared" si="137"/>
        <v>6.25</v>
      </c>
      <c r="K498" s="46">
        <f t="shared" si="138"/>
        <v>12.5</v>
      </c>
      <c r="L498" s="46">
        <f t="shared" si="139"/>
        <v>50.833333333333336</v>
      </c>
      <c r="M498" s="46">
        <f t="shared" si="140"/>
        <v>156</v>
      </c>
      <c r="N498" s="46">
        <f t="shared" si="141"/>
        <v>122.5</v>
      </c>
      <c r="O498" s="46">
        <f t="shared" si="142"/>
        <v>156</v>
      </c>
      <c r="P498" s="47" t="str">
        <f t="shared" si="143"/>
        <v>PM10</v>
      </c>
      <c r="Q498" s="47" t="str">
        <f t="shared" si="144"/>
        <v>四级，中度污染</v>
      </c>
      <c r="R498" s="48">
        <f t="shared" si="145"/>
        <v>35.496183206106871</v>
      </c>
      <c r="S498" s="48">
        <f t="shared" si="146"/>
        <v>16.551248280608004</v>
      </c>
      <c r="T498" s="48">
        <f t="shared" si="147"/>
        <v>18.944934925498867</v>
      </c>
      <c r="U498" s="49" t="str">
        <f t="shared" si="148"/>
        <v>PM10</v>
      </c>
      <c r="V498" s="48">
        <f t="shared" si="149"/>
        <v>1185</v>
      </c>
      <c r="W498" s="49">
        <f t="shared" si="150"/>
        <v>0</v>
      </c>
      <c r="X498" s="49" t="str">
        <f t="shared" si="151"/>
        <v>PM10</v>
      </c>
      <c r="Y498" s="48">
        <f t="shared" si="152"/>
        <v>651.75</v>
      </c>
    </row>
    <row r="499" spans="1:25">
      <c r="A499" s="44" t="s">
        <v>42</v>
      </c>
      <c r="B499" s="44" t="s">
        <v>538</v>
      </c>
      <c r="C499" s="45">
        <v>8</v>
      </c>
      <c r="D499" s="45">
        <v>5</v>
      </c>
      <c r="E499" s="45">
        <v>0.5</v>
      </c>
      <c r="F499" s="45">
        <v>112</v>
      </c>
      <c r="G499" s="45">
        <v>214</v>
      </c>
      <c r="H499" s="45">
        <v>76</v>
      </c>
      <c r="I499" s="46">
        <f t="shared" si="136"/>
        <v>8</v>
      </c>
      <c r="J499" s="46">
        <f t="shared" si="137"/>
        <v>6.25</v>
      </c>
      <c r="K499" s="46">
        <f t="shared" si="138"/>
        <v>12.5</v>
      </c>
      <c r="L499" s="46">
        <f t="shared" si="139"/>
        <v>60</v>
      </c>
      <c r="M499" s="46">
        <f t="shared" si="140"/>
        <v>132</v>
      </c>
      <c r="N499" s="46">
        <f t="shared" si="141"/>
        <v>101.25</v>
      </c>
      <c r="O499" s="46">
        <f t="shared" si="142"/>
        <v>132</v>
      </c>
      <c r="P499" s="47" t="str">
        <f t="shared" si="143"/>
        <v>PM10</v>
      </c>
      <c r="Q499" s="47" t="str">
        <f t="shared" si="144"/>
        <v>三级，轻度污染</v>
      </c>
      <c r="R499" s="48">
        <f t="shared" si="145"/>
        <v>35.514018691588781</v>
      </c>
      <c r="S499" s="48">
        <f t="shared" si="146"/>
        <v>16.738932895415392</v>
      </c>
      <c r="T499" s="48">
        <f t="shared" si="147"/>
        <v>18.775085796173389</v>
      </c>
      <c r="U499" s="49" t="str">
        <f t="shared" si="148"/>
        <v>PM10</v>
      </c>
      <c r="V499" s="48">
        <f t="shared" si="149"/>
        <v>1148</v>
      </c>
      <c r="W499" s="49">
        <f t="shared" si="150"/>
        <v>0</v>
      </c>
      <c r="X499" s="49" t="str">
        <f t="shared" si="151"/>
        <v>PM10</v>
      </c>
      <c r="Y499" s="48">
        <f t="shared" si="152"/>
        <v>631.4</v>
      </c>
    </row>
    <row r="500" spans="1:25">
      <c r="A500" s="44" t="s">
        <v>42</v>
      </c>
      <c r="B500" s="44" t="s">
        <v>539</v>
      </c>
      <c r="C500" s="45">
        <v>8</v>
      </c>
      <c r="D500" s="45">
        <v>5</v>
      </c>
      <c r="E500" s="45">
        <v>0.5</v>
      </c>
      <c r="F500" s="45">
        <v>110</v>
      </c>
      <c r="G500" s="45">
        <v>204</v>
      </c>
      <c r="H500" s="45">
        <v>57</v>
      </c>
      <c r="I500" s="46">
        <f t="shared" si="136"/>
        <v>8</v>
      </c>
      <c r="J500" s="46">
        <f t="shared" si="137"/>
        <v>6.25</v>
      </c>
      <c r="K500" s="46">
        <f t="shared" si="138"/>
        <v>12.5</v>
      </c>
      <c r="L500" s="46">
        <f t="shared" si="139"/>
        <v>58.333333333333336</v>
      </c>
      <c r="M500" s="46">
        <f t="shared" si="140"/>
        <v>127</v>
      </c>
      <c r="N500" s="46">
        <f t="shared" si="141"/>
        <v>77.5</v>
      </c>
      <c r="O500" s="46">
        <f t="shared" si="142"/>
        <v>127</v>
      </c>
      <c r="P500" s="47" t="str">
        <f t="shared" si="143"/>
        <v>PM10</v>
      </c>
      <c r="Q500" s="47" t="str">
        <f t="shared" si="144"/>
        <v>三级，轻度污染</v>
      </c>
      <c r="R500" s="48">
        <f t="shared" si="145"/>
        <v>27.941176470588236</v>
      </c>
      <c r="S500" s="48">
        <f t="shared" si="146"/>
        <v>16.974075478688814</v>
      </c>
      <c r="T500" s="48">
        <f t="shared" si="147"/>
        <v>10.967100991899422</v>
      </c>
      <c r="U500" s="49" t="str">
        <f t="shared" si="148"/>
        <v>PM10</v>
      </c>
      <c r="V500" s="48">
        <f t="shared" si="149"/>
        <v>1080.6666666666667</v>
      </c>
      <c r="W500" s="49">
        <f t="shared" si="150"/>
        <v>0</v>
      </c>
      <c r="X500" s="49" t="str">
        <f t="shared" si="151"/>
        <v>PM10</v>
      </c>
      <c r="Y500" s="48">
        <f t="shared" si="152"/>
        <v>594.36666666666667</v>
      </c>
    </row>
    <row r="501" spans="1:25">
      <c r="A501" s="44" t="s">
        <v>42</v>
      </c>
      <c r="B501" s="44" t="s">
        <v>540</v>
      </c>
      <c r="C501" s="45">
        <v>8</v>
      </c>
      <c r="D501" s="45">
        <v>5</v>
      </c>
      <c r="E501" s="45">
        <v>0.5</v>
      </c>
      <c r="F501" s="45">
        <v>109</v>
      </c>
      <c r="G501" s="45">
        <v>222</v>
      </c>
      <c r="H501" s="45">
        <v>71</v>
      </c>
      <c r="I501" s="46">
        <f t="shared" si="136"/>
        <v>8</v>
      </c>
      <c r="J501" s="46">
        <f t="shared" si="137"/>
        <v>6.25</v>
      </c>
      <c r="K501" s="46">
        <f t="shared" si="138"/>
        <v>12.5</v>
      </c>
      <c r="L501" s="46">
        <f t="shared" si="139"/>
        <v>57.5</v>
      </c>
      <c r="M501" s="46">
        <f t="shared" si="140"/>
        <v>136</v>
      </c>
      <c r="N501" s="46">
        <f t="shared" si="141"/>
        <v>95</v>
      </c>
      <c r="O501" s="46">
        <f t="shared" si="142"/>
        <v>136</v>
      </c>
      <c r="P501" s="47" t="str">
        <f t="shared" si="143"/>
        <v>PM10</v>
      </c>
      <c r="Q501" s="47" t="str">
        <f t="shared" si="144"/>
        <v>三级，轻度污染</v>
      </c>
      <c r="R501" s="48">
        <f t="shared" si="145"/>
        <v>31.981981981981981</v>
      </c>
      <c r="S501" s="48">
        <f t="shared" si="146"/>
        <v>15.717702142837622</v>
      </c>
      <c r="T501" s="48">
        <f t="shared" si="147"/>
        <v>16.264279839144358</v>
      </c>
      <c r="U501" s="49" t="str">
        <f t="shared" si="148"/>
        <v>PM10</v>
      </c>
      <c r="V501" s="48">
        <f t="shared" si="149"/>
        <v>941</v>
      </c>
      <c r="W501" s="49">
        <f t="shared" si="150"/>
        <v>0</v>
      </c>
      <c r="X501" s="49" t="str">
        <f t="shared" si="151"/>
        <v>PM10</v>
      </c>
      <c r="Y501" s="48">
        <f t="shared" si="152"/>
        <v>517.54999999999995</v>
      </c>
    </row>
    <row r="502" spans="1:25">
      <c r="A502" s="44" t="s">
        <v>42</v>
      </c>
      <c r="B502" s="44" t="s">
        <v>541</v>
      </c>
      <c r="C502" s="45">
        <v>8</v>
      </c>
      <c r="D502" s="45">
        <v>5</v>
      </c>
      <c r="E502" s="45">
        <v>0.5</v>
      </c>
      <c r="F502" s="45">
        <v>109</v>
      </c>
      <c r="G502" s="45">
        <v>229</v>
      </c>
      <c r="H502" s="45">
        <v>78</v>
      </c>
      <c r="I502" s="46">
        <f t="shared" si="136"/>
        <v>8</v>
      </c>
      <c r="J502" s="46">
        <f t="shared" si="137"/>
        <v>6.25</v>
      </c>
      <c r="K502" s="46">
        <f t="shared" si="138"/>
        <v>12.5</v>
      </c>
      <c r="L502" s="46">
        <f t="shared" si="139"/>
        <v>57.5</v>
      </c>
      <c r="M502" s="46">
        <f t="shared" si="140"/>
        <v>139.5</v>
      </c>
      <c r="N502" s="46">
        <f t="shared" si="141"/>
        <v>103.75</v>
      </c>
      <c r="O502" s="46">
        <f t="shared" si="142"/>
        <v>139.5</v>
      </c>
      <c r="P502" s="47" t="str">
        <f t="shared" si="143"/>
        <v>PM10</v>
      </c>
      <c r="Q502" s="47" t="str">
        <f t="shared" si="144"/>
        <v>三级，轻度污染</v>
      </c>
      <c r="R502" s="48">
        <f t="shared" si="145"/>
        <v>34.061135371179041</v>
      </c>
      <c r="S502" s="48">
        <f t="shared" si="146"/>
        <v>15.537338852718234</v>
      </c>
      <c r="T502" s="48">
        <f t="shared" si="147"/>
        <v>18.523796518460806</v>
      </c>
      <c r="U502" s="49" t="str">
        <f t="shared" si="148"/>
        <v>PM10</v>
      </c>
      <c r="V502" s="48">
        <f t="shared" si="149"/>
        <v>700.66666666666663</v>
      </c>
      <c r="W502" s="49">
        <f t="shared" si="150"/>
        <v>0</v>
      </c>
      <c r="X502" s="49" t="str">
        <f t="shared" si="151"/>
        <v>PM10</v>
      </c>
      <c r="Y502" s="48">
        <f t="shared" si="152"/>
        <v>385.36666666666667</v>
      </c>
    </row>
    <row r="503" spans="1:25">
      <c r="A503" s="44" t="s">
        <v>42</v>
      </c>
      <c r="B503" s="44" t="s">
        <v>542</v>
      </c>
      <c r="C503" s="45">
        <v>8</v>
      </c>
      <c r="D503" s="45">
        <v>6</v>
      </c>
      <c r="E503" s="45">
        <v>0.5</v>
      </c>
      <c r="F503" s="45">
        <v>104</v>
      </c>
      <c r="G503" s="45">
        <v>210</v>
      </c>
      <c r="H503" s="45">
        <v>73</v>
      </c>
      <c r="I503" s="46">
        <f t="shared" si="136"/>
        <v>8</v>
      </c>
      <c r="J503" s="46">
        <f t="shared" si="137"/>
        <v>7.5</v>
      </c>
      <c r="K503" s="46">
        <f t="shared" si="138"/>
        <v>12.5</v>
      </c>
      <c r="L503" s="46">
        <f t="shared" si="139"/>
        <v>53.333333333333336</v>
      </c>
      <c r="M503" s="46">
        <f t="shared" si="140"/>
        <v>130</v>
      </c>
      <c r="N503" s="46">
        <f t="shared" si="141"/>
        <v>97.5</v>
      </c>
      <c r="O503" s="46">
        <f t="shared" si="142"/>
        <v>130</v>
      </c>
      <c r="P503" s="47" t="str">
        <f t="shared" si="143"/>
        <v>PM10</v>
      </c>
      <c r="Q503" s="47" t="str">
        <f t="shared" si="144"/>
        <v>三级，轻度污染</v>
      </c>
      <c r="R503" s="48">
        <f t="shared" si="145"/>
        <v>34.761904761904759</v>
      </c>
      <c r="S503" s="48">
        <f t="shared" si="146"/>
        <v>16.180096865675964</v>
      </c>
      <c r="T503" s="48">
        <f t="shared" si="147"/>
        <v>18.581807896228796</v>
      </c>
      <c r="U503" s="49" t="str">
        <f t="shared" si="148"/>
        <v>PM10</v>
      </c>
      <c r="V503" s="48">
        <f t="shared" si="149"/>
        <v>505</v>
      </c>
      <c r="W503" s="49">
        <f t="shared" si="150"/>
        <v>0</v>
      </c>
      <c r="X503" s="49" t="str">
        <f t="shared" si="151"/>
        <v>PM10</v>
      </c>
      <c r="Y503" s="48">
        <f t="shared" si="152"/>
        <v>277.75</v>
      </c>
    </row>
    <row r="504" spans="1:25">
      <c r="A504" s="44" t="s">
        <v>42</v>
      </c>
      <c r="B504" s="44" t="s">
        <v>543</v>
      </c>
      <c r="C504" s="45">
        <v>8</v>
      </c>
      <c r="D504" s="45">
        <v>9</v>
      </c>
      <c r="E504" s="45">
        <v>0.5</v>
      </c>
      <c r="F504" s="45">
        <v>99</v>
      </c>
      <c r="G504" s="45">
        <v>192</v>
      </c>
      <c r="H504" s="45">
        <v>68</v>
      </c>
      <c r="I504" s="46">
        <f t="shared" si="136"/>
        <v>8</v>
      </c>
      <c r="J504" s="46">
        <f t="shared" si="137"/>
        <v>11.25</v>
      </c>
      <c r="K504" s="46">
        <f t="shared" si="138"/>
        <v>12.5</v>
      </c>
      <c r="L504" s="46">
        <f t="shared" si="139"/>
        <v>49.5</v>
      </c>
      <c r="M504" s="46">
        <f t="shared" si="140"/>
        <v>121</v>
      </c>
      <c r="N504" s="46">
        <f t="shared" si="141"/>
        <v>91.25</v>
      </c>
      <c r="O504" s="46">
        <f t="shared" si="142"/>
        <v>121</v>
      </c>
      <c r="P504" s="47" t="str">
        <f t="shared" si="143"/>
        <v>PM10</v>
      </c>
      <c r="Q504" s="47" t="str">
        <f t="shared" si="144"/>
        <v>三级，轻度污染</v>
      </c>
      <c r="R504" s="48">
        <f t="shared" si="145"/>
        <v>35.416666666666671</v>
      </c>
      <c r="S504" s="48">
        <f t="shared" si="146"/>
        <v>16.646366706945805</v>
      </c>
      <c r="T504" s="48">
        <f t="shared" si="147"/>
        <v>18.770299959720866</v>
      </c>
      <c r="U504" s="49" t="str">
        <f t="shared" si="148"/>
        <v>PM10</v>
      </c>
      <c r="V504" s="48">
        <f t="shared" si="149"/>
        <v>447</v>
      </c>
      <c r="W504" s="49">
        <f t="shared" si="150"/>
        <v>0</v>
      </c>
      <c r="X504" s="49" t="str">
        <f t="shared" si="151"/>
        <v>PM10</v>
      </c>
      <c r="Y504" s="48">
        <f t="shared" si="152"/>
        <v>245.85</v>
      </c>
    </row>
    <row r="505" spans="1:25">
      <c r="A505" s="44" t="s">
        <v>42</v>
      </c>
      <c r="B505" s="44" t="s">
        <v>544</v>
      </c>
      <c r="C505" s="45">
        <v>8</v>
      </c>
      <c r="D505" s="45">
        <v>15</v>
      </c>
      <c r="E505" s="45">
        <v>0.5</v>
      </c>
      <c r="F505" s="45">
        <v>87</v>
      </c>
      <c r="G505" s="45">
        <v>185</v>
      </c>
      <c r="H505" s="45">
        <v>69</v>
      </c>
      <c r="I505" s="46">
        <f t="shared" si="136"/>
        <v>8</v>
      </c>
      <c r="J505" s="46">
        <f t="shared" si="137"/>
        <v>18.75</v>
      </c>
      <c r="K505" s="46">
        <f t="shared" si="138"/>
        <v>12.5</v>
      </c>
      <c r="L505" s="46">
        <f t="shared" si="139"/>
        <v>43.5</v>
      </c>
      <c r="M505" s="46">
        <f t="shared" si="140"/>
        <v>117.5</v>
      </c>
      <c r="N505" s="46">
        <f t="shared" si="141"/>
        <v>92.5</v>
      </c>
      <c r="O505" s="46">
        <f t="shared" si="142"/>
        <v>117.5</v>
      </c>
      <c r="P505" s="47" t="str">
        <f t="shared" si="143"/>
        <v>PM10</v>
      </c>
      <c r="Q505" s="47" t="str">
        <f t="shared" si="144"/>
        <v>三级，轻度污染</v>
      </c>
      <c r="R505" s="48">
        <f t="shared" si="145"/>
        <v>37.297297297297298</v>
      </c>
      <c r="S505" s="48">
        <f t="shared" si="146"/>
        <v>16.639740328659119</v>
      </c>
      <c r="T505" s="48">
        <f t="shared" si="147"/>
        <v>20.657556968638179</v>
      </c>
      <c r="U505" s="49" t="str">
        <f t="shared" si="148"/>
        <v>PM10</v>
      </c>
      <c r="V505" s="48">
        <f t="shared" si="149"/>
        <v>423.66666666666669</v>
      </c>
      <c r="W505" s="49">
        <f t="shared" si="150"/>
        <v>0</v>
      </c>
      <c r="X505" s="49" t="str">
        <f t="shared" si="151"/>
        <v>PM10</v>
      </c>
      <c r="Y505" s="48">
        <f t="shared" si="152"/>
        <v>233.01666666666668</v>
      </c>
    </row>
    <row r="506" spans="1:25">
      <c r="A506" s="44" t="s">
        <v>42</v>
      </c>
      <c r="B506" s="44" t="s">
        <v>545</v>
      </c>
      <c r="C506" s="45">
        <v>8</v>
      </c>
      <c r="D506" s="45">
        <v>21</v>
      </c>
      <c r="E506" s="45">
        <v>0.5</v>
      </c>
      <c r="F506" s="45">
        <v>80</v>
      </c>
      <c r="G506" s="45">
        <v>157</v>
      </c>
      <c r="H506" s="45">
        <v>59</v>
      </c>
      <c r="I506" s="46">
        <f t="shared" si="136"/>
        <v>8</v>
      </c>
      <c r="J506" s="46">
        <f t="shared" si="137"/>
        <v>26.25</v>
      </c>
      <c r="K506" s="46">
        <f t="shared" si="138"/>
        <v>12.5</v>
      </c>
      <c r="L506" s="46">
        <f t="shared" si="139"/>
        <v>40</v>
      </c>
      <c r="M506" s="46">
        <f t="shared" si="140"/>
        <v>103.5</v>
      </c>
      <c r="N506" s="46">
        <f t="shared" si="141"/>
        <v>80</v>
      </c>
      <c r="O506" s="46">
        <f t="shared" si="142"/>
        <v>103.5</v>
      </c>
      <c r="P506" s="47" t="str">
        <f t="shared" si="143"/>
        <v>PM10</v>
      </c>
      <c r="Q506" s="47" t="str">
        <f t="shared" si="144"/>
        <v>三级，轻度污染</v>
      </c>
      <c r="R506" s="48">
        <f t="shared" si="145"/>
        <v>37.579617834394909</v>
      </c>
      <c r="S506" s="48">
        <f t="shared" si="146"/>
        <v>16.788346879134831</v>
      </c>
      <c r="T506" s="48">
        <f t="shared" si="147"/>
        <v>20.791270955260078</v>
      </c>
      <c r="U506" s="49" t="str">
        <f t="shared" si="148"/>
        <v>PM10</v>
      </c>
      <c r="V506" s="48">
        <f t="shared" si="149"/>
        <v>414</v>
      </c>
      <c r="W506" s="49">
        <f t="shared" si="150"/>
        <v>0</v>
      </c>
      <c r="X506" s="49" t="str">
        <f t="shared" si="151"/>
        <v>PM10</v>
      </c>
      <c r="Y506" s="48">
        <f t="shared" si="152"/>
        <v>227.7</v>
      </c>
    </row>
    <row r="507" spans="1:25">
      <c r="A507" s="44" t="s">
        <v>42</v>
      </c>
      <c r="B507" s="44" t="s">
        <v>546</v>
      </c>
      <c r="C507" s="45">
        <v>15</v>
      </c>
      <c r="D507" s="45">
        <v>29</v>
      </c>
      <c r="E507" s="45">
        <v>0.6</v>
      </c>
      <c r="F507" s="45">
        <v>67</v>
      </c>
      <c r="G507" s="45">
        <v>125</v>
      </c>
      <c r="H507" s="45">
        <v>54</v>
      </c>
      <c r="I507" s="46">
        <f t="shared" si="136"/>
        <v>15</v>
      </c>
      <c r="J507" s="46">
        <f t="shared" si="137"/>
        <v>36.25</v>
      </c>
      <c r="K507" s="46">
        <f t="shared" si="138"/>
        <v>15</v>
      </c>
      <c r="L507" s="46">
        <f t="shared" si="139"/>
        <v>33.5</v>
      </c>
      <c r="M507" s="46">
        <f t="shared" si="140"/>
        <v>87.5</v>
      </c>
      <c r="N507" s="46">
        <f t="shared" si="141"/>
        <v>73.75</v>
      </c>
      <c r="O507" s="46">
        <f t="shared" si="142"/>
        <v>87.5</v>
      </c>
      <c r="P507" s="47" t="str">
        <f t="shared" si="143"/>
        <v>PM10</v>
      </c>
      <c r="Q507" s="47" t="str">
        <f t="shared" si="144"/>
        <v>二级，良</v>
      </c>
      <c r="R507" s="48">
        <f t="shared" si="145"/>
        <v>43.2</v>
      </c>
      <c r="S507" s="48">
        <f t="shared" si="146"/>
        <v>17.591550326118721</v>
      </c>
      <c r="T507" s="48">
        <f t="shared" si="147"/>
        <v>25.608449673881282</v>
      </c>
      <c r="U507" s="49" t="b">
        <f t="shared" si="148"/>
        <v>0</v>
      </c>
      <c r="V507" s="48">
        <f t="shared" si="149"/>
        <v>398.33333333333331</v>
      </c>
      <c r="W507" s="49">
        <f t="shared" si="150"/>
        <v>0</v>
      </c>
      <c r="X507" s="49" t="b">
        <f t="shared" si="151"/>
        <v>0</v>
      </c>
      <c r="Y507" s="48">
        <f t="shared" si="152"/>
        <v>219.08333333333331</v>
      </c>
    </row>
    <row r="508" spans="1:25">
      <c r="A508" s="44" t="s">
        <v>42</v>
      </c>
      <c r="B508" s="44" t="s">
        <v>547</v>
      </c>
      <c r="C508" s="45">
        <v>10</v>
      </c>
      <c r="D508" s="45">
        <v>24</v>
      </c>
      <c r="E508" s="45">
        <v>0.7</v>
      </c>
      <c r="F508" s="45">
        <v>58</v>
      </c>
      <c r="G508" s="45">
        <v>173</v>
      </c>
      <c r="H508" s="45">
        <v>65</v>
      </c>
      <c r="I508" s="46">
        <f t="shared" si="136"/>
        <v>10</v>
      </c>
      <c r="J508" s="46">
        <f t="shared" si="137"/>
        <v>30</v>
      </c>
      <c r="K508" s="46">
        <f t="shared" si="138"/>
        <v>17.5</v>
      </c>
      <c r="L508" s="46">
        <f t="shared" si="139"/>
        <v>29</v>
      </c>
      <c r="M508" s="46">
        <f t="shared" si="140"/>
        <v>111.5</v>
      </c>
      <c r="N508" s="46">
        <f t="shared" si="141"/>
        <v>87.5</v>
      </c>
      <c r="O508" s="46">
        <f t="shared" si="142"/>
        <v>111.5</v>
      </c>
      <c r="P508" s="47" t="str">
        <f t="shared" si="143"/>
        <v>PM10</v>
      </c>
      <c r="Q508" s="47" t="str">
        <f t="shared" si="144"/>
        <v>三级，轻度污染</v>
      </c>
      <c r="R508" s="48">
        <f t="shared" si="145"/>
        <v>37.572254335260112</v>
      </c>
      <c r="S508" s="48">
        <f t="shared" si="146"/>
        <v>18.526385160953556</v>
      </c>
      <c r="T508" s="48">
        <f t="shared" si="147"/>
        <v>19.045869174306556</v>
      </c>
      <c r="U508" s="49" t="str">
        <f t="shared" si="148"/>
        <v>PM10</v>
      </c>
      <c r="V508" s="48">
        <f t="shared" si="149"/>
        <v>366</v>
      </c>
      <c r="W508" s="49">
        <f t="shared" si="150"/>
        <v>0</v>
      </c>
      <c r="X508" s="49" t="str">
        <f t="shared" si="151"/>
        <v>PM10</v>
      </c>
      <c r="Y508" s="48">
        <f t="shared" si="152"/>
        <v>201.3</v>
      </c>
    </row>
    <row r="509" spans="1:25">
      <c r="A509" s="44" t="s">
        <v>42</v>
      </c>
      <c r="B509" s="44" t="s">
        <v>548</v>
      </c>
      <c r="C509" s="45">
        <v>11</v>
      </c>
      <c r="D509" s="45">
        <v>24</v>
      </c>
      <c r="E509" s="45">
        <v>0.6</v>
      </c>
      <c r="F509" s="45">
        <v>59</v>
      </c>
      <c r="G509" s="45">
        <v>204</v>
      </c>
      <c r="H509" s="45">
        <v>60</v>
      </c>
      <c r="I509" s="46">
        <f t="shared" si="136"/>
        <v>11</v>
      </c>
      <c r="J509" s="46">
        <f t="shared" si="137"/>
        <v>30</v>
      </c>
      <c r="K509" s="46">
        <f t="shared" si="138"/>
        <v>15</v>
      </c>
      <c r="L509" s="46">
        <f t="shared" si="139"/>
        <v>29.5</v>
      </c>
      <c r="M509" s="46">
        <f t="shared" si="140"/>
        <v>127</v>
      </c>
      <c r="N509" s="46">
        <f t="shared" si="141"/>
        <v>81.25</v>
      </c>
      <c r="O509" s="46">
        <f t="shared" si="142"/>
        <v>127</v>
      </c>
      <c r="P509" s="47" t="str">
        <f t="shared" si="143"/>
        <v>PM10</v>
      </c>
      <c r="Q509" s="47" t="str">
        <f t="shared" si="144"/>
        <v>三级，轻度污染</v>
      </c>
      <c r="R509" s="48">
        <f t="shared" si="145"/>
        <v>29.411764705882355</v>
      </c>
      <c r="S509" s="48">
        <f t="shared" si="146"/>
        <v>18.818978407960312</v>
      </c>
      <c r="T509" s="48">
        <f t="shared" si="147"/>
        <v>10.592786297922043</v>
      </c>
      <c r="U509" s="49" t="str">
        <f t="shared" si="148"/>
        <v>PM10</v>
      </c>
      <c r="V509" s="48">
        <f t="shared" si="149"/>
        <v>347.33333333333331</v>
      </c>
      <c r="W509" s="49">
        <f t="shared" si="150"/>
        <v>0</v>
      </c>
      <c r="X509" s="49" t="str">
        <f t="shared" si="151"/>
        <v>PM10</v>
      </c>
      <c r="Y509" s="48">
        <f t="shared" si="152"/>
        <v>191.03333333333333</v>
      </c>
    </row>
    <row r="510" spans="1:25">
      <c r="A510" s="44" t="s">
        <v>42</v>
      </c>
      <c r="B510" s="44" t="s">
        <v>549</v>
      </c>
      <c r="C510" s="45">
        <v>14</v>
      </c>
      <c r="D510" s="45">
        <v>25</v>
      </c>
      <c r="E510" s="45">
        <v>0.7</v>
      </c>
      <c r="F510" s="45">
        <v>56</v>
      </c>
      <c r="G510" s="45">
        <v>170</v>
      </c>
      <c r="H510" s="45">
        <v>37</v>
      </c>
      <c r="I510" s="46">
        <f t="shared" si="136"/>
        <v>14</v>
      </c>
      <c r="J510" s="46">
        <f t="shared" si="137"/>
        <v>31.25</v>
      </c>
      <c r="K510" s="46">
        <f t="shared" si="138"/>
        <v>17.5</v>
      </c>
      <c r="L510" s="46">
        <f t="shared" si="139"/>
        <v>28</v>
      </c>
      <c r="M510" s="46">
        <f t="shared" si="140"/>
        <v>110</v>
      </c>
      <c r="N510" s="46">
        <f t="shared" si="141"/>
        <v>52.5</v>
      </c>
      <c r="O510" s="46">
        <f t="shared" si="142"/>
        <v>110</v>
      </c>
      <c r="P510" s="47" t="str">
        <f t="shared" si="143"/>
        <v>PM10</v>
      </c>
      <c r="Q510" s="47" t="str">
        <f t="shared" si="144"/>
        <v>三级，轻度污染</v>
      </c>
      <c r="R510" s="48">
        <f t="shared" si="145"/>
        <v>21.764705882352942</v>
      </c>
      <c r="S510" s="48">
        <f t="shared" si="146"/>
        <v>18.373133403291778</v>
      </c>
      <c r="T510" s="48">
        <f t="shared" si="147"/>
        <v>3.3915724790611641</v>
      </c>
      <c r="U510" s="49" t="str">
        <f t="shared" si="148"/>
        <v>PM10</v>
      </c>
      <c r="V510" s="48">
        <f t="shared" si="149"/>
        <v>345.33333333333331</v>
      </c>
      <c r="W510" s="49">
        <f t="shared" si="150"/>
        <v>0</v>
      </c>
      <c r="X510" s="49" t="str">
        <f t="shared" si="151"/>
        <v>PM10</v>
      </c>
      <c r="Y510" s="48">
        <f t="shared" si="152"/>
        <v>189.93333333333334</v>
      </c>
    </row>
    <row r="511" spans="1:25">
      <c r="A511" s="44" t="s">
        <v>42</v>
      </c>
      <c r="B511" s="44" t="s">
        <v>550</v>
      </c>
      <c r="C511" s="45">
        <v>17</v>
      </c>
      <c r="D511" s="45">
        <v>16</v>
      </c>
      <c r="E511" s="45">
        <v>0.7</v>
      </c>
      <c r="F511" s="45">
        <v>65</v>
      </c>
      <c r="G511" s="45">
        <v>129</v>
      </c>
      <c r="H511" s="45">
        <v>31</v>
      </c>
      <c r="I511" s="46">
        <f t="shared" si="136"/>
        <v>17</v>
      </c>
      <c r="J511" s="46">
        <f t="shared" si="137"/>
        <v>20</v>
      </c>
      <c r="K511" s="46">
        <f t="shared" si="138"/>
        <v>17.5</v>
      </c>
      <c r="L511" s="46">
        <f t="shared" si="139"/>
        <v>32.5</v>
      </c>
      <c r="M511" s="46">
        <f t="shared" si="140"/>
        <v>89.5</v>
      </c>
      <c r="N511" s="46">
        <f t="shared" si="141"/>
        <v>44.285714285714285</v>
      </c>
      <c r="O511" s="46">
        <f t="shared" si="142"/>
        <v>89.5</v>
      </c>
      <c r="P511" s="47" t="str">
        <f t="shared" si="143"/>
        <v>PM10</v>
      </c>
      <c r="Q511" s="47" t="str">
        <f t="shared" si="144"/>
        <v>二级，良</v>
      </c>
      <c r="R511" s="48">
        <f t="shared" si="145"/>
        <v>24.031007751937985</v>
      </c>
      <c r="S511" s="48">
        <f t="shared" si="146"/>
        <v>17.235470004598969</v>
      </c>
      <c r="T511" s="48">
        <f t="shared" si="147"/>
        <v>6.7955377473390151</v>
      </c>
      <c r="U511" s="49" t="b">
        <f t="shared" si="148"/>
        <v>0</v>
      </c>
      <c r="V511" s="48">
        <f t="shared" si="149"/>
        <v>338</v>
      </c>
      <c r="W511" s="49">
        <f t="shared" si="150"/>
        <v>0</v>
      </c>
      <c r="X511" s="49" t="b">
        <f t="shared" si="151"/>
        <v>0</v>
      </c>
      <c r="Y511" s="48">
        <f t="shared" si="152"/>
        <v>185.9</v>
      </c>
    </row>
    <row r="512" spans="1:25">
      <c r="A512" s="44" t="s">
        <v>42</v>
      </c>
      <c r="B512" s="44" t="s">
        <v>551</v>
      </c>
      <c r="C512" s="45">
        <v>15</v>
      </c>
      <c r="D512" s="45">
        <v>23</v>
      </c>
      <c r="E512" s="45">
        <v>0.7</v>
      </c>
      <c r="F512" s="45">
        <v>49</v>
      </c>
      <c r="G512" s="45">
        <v>110</v>
      </c>
      <c r="H512" s="45">
        <v>33</v>
      </c>
      <c r="I512" s="46">
        <f t="shared" si="136"/>
        <v>15</v>
      </c>
      <c r="J512" s="46">
        <f t="shared" si="137"/>
        <v>28.75</v>
      </c>
      <c r="K512" s="46">
        <f t="shared" si="138"/>
        <v>17.5</v>
      </c>
      <c r="L512" s="46">
        <f t="shared" si="139"/>
        <v>24.5</v>
      </c>
      <c r="M512" s="46">
        <f t="shared" si="140"/>
        <v>80</v>
      </c>
      <c r="N512" s="46">
        <f t="shared" si="141"/>
        <v>47.142857142857146</v>
      </c>
      <c r="O512" s="46">
        <f t="shared" si="142"/>
        <v>80</v>
      </c>
      <c r="P512" s="47" t="str">
        <f t="shared" si="143"/>
        <v>PM10</v>
      </c>
      <c r="Q512" s="47" t="str">
        <f t="shared" si="144"/>
        <v>二级，良</v>
      </c>
      <c r="R512" s="48">
        <f t="shared" si="145"/>
        <v>30</v>
      </c>
      <c r="S512" s="48">
        <f t="shared" si="146"/>
        <v>16.129945875819022</v>
      </c>
      <c r="T512" s="48">
        <f t="shared" si="147"/>
        <v>13.870054124180978</v>
      </c>
      <c r="U512" s="49" t="b">
        <f t="shared" si="148"/>
        <v>0</v>
      </c>
      <c r="V512" s="48">
        <f t="shared" si="149"/>
        <v>319.33333333333331</v>
      </c>
      <c r="W512" s="49">
        <f t="shared" si="150"/>
        <v>0</v>
      </c>
      <c r="X512" s="49" t="b">
        <f t="shared" si="151"/>
        <v>0</v>
      </c>
      <c r="Y512" s="48">
        <f t="shared" si="152"/>
        <v>175.63333333333333</v>
      </c>
    </row>
    <row r="513" spans="1:25">
      <c r="A513" s="44" t="s">
        <v>42</v>
      </c>
      <c r="B513" s="44" t="s">
        <v>552</v>
      </c>
      <c r="C513" s="45">
        <v>14</v>
      </c>
      <c r="D513" s="45">
        <v>29</v>
      </c>
      <c r="E513" s="45">
        <v>0.8</v>
      </c>
      <c r="F513" s="45">
        <v>37</v>
      </c>
      <c r="G513" s="45">
        <v>128</v>
      </c>
      <c r="H513" s="45">
        <v>36</v>
      </c>
      <c r="I513" s="46">
        <f t="shared" si="136"/>
        <v>14</v>
      </c>
      <c r="J513" s="46">
        <f t="shared" si="137"/>
        <v>36.25</v>
      </c>
      <c r="K513" s="46">
        <f t="shared" si="138"/>
        <v>20</v>
      </c>
      <c r="L513" s="46">
        <f t="shared" si="139"/>
        <v>18.5</v>
      </c>
      <c r="M513" s="46">
        <f t="shared" si="140"/>
        <v>89</v>
      </c>
      <c r="N513" s="46">
        <f t="shared" si="141"/>
        <v>51.25</v>
      </c>
      <c r="O513" s="46">
        <f t="shared" si="142"/>
        <v>89</v>
      </c>
      <c r="P513" s="47" t="str">
        <f t="shared" si="143"/>
        <v>PM10</v>
      </c>
      <c r="Q513" s="47" t="str">
        <f t="shared" si="144"/>
        <v>二级，良</v>
      </c>
      <c r="R513" s="48">
        <f t="shared" si="145"/>
        <v>28.125</v>
      </c>
      <c r="S513" s="48">
        <f t="shared" si="146"/>
        <v>15.498311056286118</v>
      </c>
      <c r="T513" s="48">
        <f t="shared" si="147"/>
        <v>12.626688943713882</v>
      </c>
      <c r="U513" s="49" t="b">
        <f t="shared" si="148"/>
        <v>0</v>
      </c>
      <c r="V513" s="48">
        <f t="shared" si="149"/>
        <v>303.66666666666669</v>
      </c>
      <c r="W513" s="49">
        <f t="shared" si="150"/>
        <v>0</v>
      </c>
      <c r="X513" s="49" t="b">
        <f t="shared" si="151"/>
        <v>0</v>
      </c>
      <c r="Y513" s="48">
        <f t="shared" si="152"/>
        <v>167.01666666666668</v>
      </c>
    </row>
    <row r="514" spans="1:25">
      <c r="A514" s="44" t="s">
        <v>42</v>
      </c>
      <c r="B514" s="44" t="s">
        <v>553</v>
      </c>
      <c r="C514" s="45">
        <v>16</v>
      </c>
      <c r="D514" s="45">
        <v>28</v>
      </c>
      <c r="E514" s="45">
        <v>0.8</v>
      </c>
      <c r="F514" s="45">
        <v>38</v>
      </c>
      <c r="G514" s="45">
        <v>160</v>
      </c>
      <c r="H514" s="45">
        <v>33</v>
      </c>
      <c r="I514" s="46">
        <f t="shared" si="136"/>
        <v>16</v>
      </c>
      <c r="J514" s="46">
        <f t="shared" si="137"/>
        <v>35</v>
      </c>
      <c r="K514" s="46">
        <f t="shared" si="138"/>
        <v>20</v>
      </c>
      <c r="L514" s="46">
        <f t="shared" si="139"/>
        <v>19</v>
      </c>
      <c r="M514" s="46">
        <f t="shared" si="140"/>
        <v>105</v>
      </c>
      <c r="N514" s="46">
        <f t="shared" si="141"/>
        <v>47.142857142857146</v>
      </c>
      <c r="O514" s="46">
        <f t="shared" si="142"/>
        <v>105</v>
      </c>
      <c r="P514" s="47" t="str">
        <f t="shared" si="143"/>
        <v>PM10</v>
      </c>
      <c r="Q514" s="47" t="str">
        <f t="shared" si="144"/>
        <v>三级，轻度污染</v>
      </c>
      <c r="R514" s="48">
        <f t="shared" si="145"/>
        <v>20.625</v>
      </c>
      <c r="S514" s="48">
        <f t="shared" si="146"/>
        <v>14.242061056286117</v>
      </c>
      <c r="T514" s="48">
        <f t="shared" si="147"/>
        <v>6.3829389437138833</v>
      </c>
      <c r="U514" s="49" t="str">
        <f t="shared" si="148"/>
        <v>PM10</v>
      </c>
      <c r="V514" s="48">
        <f t="shared" si="149"/>
        <v>304.66666666666669</v>
      </c>
      <c r="W514" s="49">
        <f t="shared" si="150"/>
        <v>0</v>
      </c>
      <c r="X514" s="49" t="str">
        <f t="shared" si="151"/>
        <v>PM10</v>
      </c>
      <c r="Y514" s="48">
        <f t="shared" si="152"/>
        <v>167.56666666666666</v>
      </c>
    </row>
    <row r="515" spans="1:25">
      <c r="A515" s="44" t="s">
        <v>42</v>
      </c>
      <c r="B515" s="44" t="s">
        <v>554</v>
      </c>
      <c r="C515" s="45">
        <v>14</v>
      </c>
      <c r="D515" s="45">
        <v>26</v>
      </c>
      <c r="E515" s="45">
        <v>0.8</v>
      </c>
      <c r="F515" s="45">
        <v>38</v>
      </c>
      <c r="G515" s="45">
        <v>129</v>
      </c>
      <c r="H515" s="45">
        <v>33</v>
      </c>
      <c r="I515" s="46">
        <f t="shared" si="136"/>
        <v>14</v>
      </c>
      <c r="J515" s="46">
        <f t="shared" si="137"/>
        <v>32.5</v>
      </c>
      <c r="K515" s="46">
        <f t="shared" si="138"/>
        <v>20</v>
      </c>
      <c r="L515" s="46">
        <f t="shared" si="139"/>
        <v>19</v>
      </c>
      <c r="M515" s="46">
        <f t="shared" si="140"/>
        <v>89.5</v>
      </c>
      <c r="N515" s="46">
        <f t="shared" si="141"/>
        <v>47.142857142857146</v>
      </c>
      <c r="O515" s="46">
        <f t="shared" si="142"/>
        <v>89.5</v>
      </c>
      <c r="P515" s="47" t="str">
        <f t="shared" si="143"/>
        <v>PM10</v>
      </c>
      <c r="Q515" s="47" t="str">
        <f t="shared" si="144"/>
        <v>二级，良</v>
      </c>
      <c r="R515" s="48">
        <f t="shared" si="145"/>
        <v>25.581395348837212</v>
      </c>
      <c r="S515" s="48">
        <f t="shared" si="146"/>
        <v>12.829789861681107</v>
      </c>
      <c r="T515" s="48">
        <f t="shared" si="147"/>
        <v>12.751605487156105</v>
      </c>
      <c r="U515" s="49" t="b">
        <f t="shared" si="148"/>
        <v>0</v>
      </c>
      <c r="V515" s="48">
        <f t="shared" si="149"/>
        <v>300.33333333333331</v>
      </c>
      <c r="W515" s="49">
        <f t="shared" si="150"/>
        <v>0</v>
      </c>
      <c r="X515" s="49" t="b">
        <f t="shared" si="151"/>
        <v>0</v>
      </c>
      <c r="Y515" s="48">
        <f t="shared" si="152"/>
        <v>165.18333333333334</v>
      </c>
    </row>
    <row r="516" spans="1:25">
      <c r="A516" s="44" t="s">
        <v>42</v>
      </c>
      <c r="B516" s="44" t="s">
        <v>555</v>
      </c>
      <c r="C516" s="45">
        <v>11</v>
      </c>
      <c r="D516" s="45">
        <v>26</v>
      </c>
      <c r="E516" s="45">
        <v>0.7</v>
      </c>
      <c r="F516" s="45">
        <v>36</v>
      </c>
      <c r="G516" s="45">
        <v>143</v>
      </c>
      <c r="H516" s="45">
        <v>33</v>
      </c>
      <c r="I516" s="46">
        <f t="shared" si="136"/>
        <v>11</v>
      </c>
      <c r="J516" s="46">
        <f t="shared" si="137"/>
        <v>32.5</v>
      </c>
      <c r="K516" s="46">
        <f t="shared" si="138"/>
        <v>17.5</v>
      </c>
      <c r="L516" s="46">
        <f t="shared" si="139"/>
        <v>18</v>
      </c>
      <c r="M516" s="46">
        <f t="shared" si="140"/>
        <v>96.5</v>
      </c>
      <c r="N516" s="46">
        <f t="shared" si="141"/>
        <v>47.142857142857146</v>
      </c>
      <c r="O516" s="46">
        <f t="shared" si="142"/>
        <v>96.5</v>
      </c>
      <c r="P516" s="47" t="str">
        <f t="shared" si="143"/>
        <v>PM10</v>
      </c>
      <c r="Q516" s="47" t="str">
        <f t="shared" si="144"/>
        <v>二级，良</v>
      </c>
      <c r="R516" s="48">
        <f t="shared" si="145"/>
        <v>23.076923076923077</v>
      </c>
      <c r="S516" s="48">
        <f t="shared" si="146"/>
        <v>12.51059241526068</v>
      </c>
      <c r="T516" s="48">
        <f t="shared" si="147"/>
        <v>10.566330661662397</v>
      </c>
      <c r="U516" s="49" t="b">
        <f t="shared" si="148"/>
        <v>0</v>
      </c>
      <c r="V516" s="48">
        <f t="shared" si="149"/>
        <v>275.33333333333331</v>
      </c>
      <c r="W516" s="49">
        <f t="shared" si="150"/>
        <v>0</v>
      </c>
      <c r="X516" s="49" t="b">
        <f t="shared" si="151"/>
        <v>0</v>
      </c>
      <c r="Y516" s="48">
        <f t="shared" si="152"/>
        <v>151.43333333333334</v>
      </c>
    </row>
    <row r="517" spans="1:25">
      <c r="A517" s="44" t="s">
        <v>42</v>
      </c>
      <c r="B517" s="44" t="s">
        <v>556</v>
      </c>
      <c r="C517" s="45">
        <v>11</v>
      </c>
      <c r="D517" s="45">
        <v>32</v>
      </c>
      <c r="E517" s="45">
        <v>0.7</v>
      </c>
      <c r="F517" s="45">
        <v>39</v>
      </c>
      <c r="G517" s="45">
        <v>164</v>
      </c>
      <c r="H517" s="45">
        <v>46</v>
      </c>
      <c r="I517" s="46">
        <f t="shared" si="136"/>
        <v>11</v>
      </c>
      <c r="J517" s="46">
        <f t="shared" si="137"/>
        <v>40</v>
      </c>
      <c r="K517" s="46">
        <f t="shared" si="138"/>
        <v>17.5</v>
      </c>
      <c r="L517" s="46">
        <f t="shared" si="139"/>
        <v>19.5</v>
      </c>
      <c r="M517" s="46">
        <f t="shared" si="140"/>
        <v>107</v>
      </c>
      <c r="N517" s="46">
        <f t="shared" si="141"/>
        <v>63.75</v>
      </c>
      <c r="O517" s="46">
        <f t="shared" si="142"/>
        <v>107</v>
      </c>
      <c r="P517" s="47" t="str">
        <f t="shared" si="143"/>
        <v>PM10</v>
      </c>
      <c r="Q517" s="47" t="str">
        <f t="shared" si="144"/>
        <v>三级，轻度污染</v>
      </c>
      <c r="R517" s="48">
        <f t="shared" si="145"/>
        <v>28.04878048780488</v>
      </c>
      <c r="S517" s="48">
        <f t="shared" si="146"/>
        <v>12.619943848141522</v>
      </c>
      <c r="T517" s="48">
        <f t="shared" si="147"/>
        <v>15.428836639663357</v>
      </c>
      <c r="U517" s="49" t="str">
        <f t="shared" si="148"/>
        <v>PM10</v>
      </c>
      <c r="V517" s="48">
        <f t="shared" si="149"/>
        <v>266.33333333333331</v>
      </c>
      <c r="W517" s="49">
        <f t="shared" si="150"/>
        <v>0</v>
      </c>
      <c r="X517" s="49" t="str">
        <f t="shared" si="151"/>
        <v>PM10</v>
      </c>
      <c r="Y517" s="48">
        <f t="shared" si="152"/>
        <v>146.48333333333332</v>
      </c>
    </row>
    <row r="518" spans="1:25">
      <c r="A518" s="44" t="s">
        <v>42</v>
      </c>
      <c r="B518" s="44" t="s">
        <v>557</v>
      </c>
      <c r="C518" s="45">
        <v>11</v>
      </c>
      <c r="D518" s="45">
        <v>27</v>
      </c>
      <c r="E518" s="45">
        <v>0.7</v>
      </c>
      <c r="F518" s="45">
        <v>50</v>
      </c>
      <c r="G518" s="45">
        <v>172</v>
      </c>
      <c r="H518" s="45">
        <v>47</v>
      </c>
      <c r="I518" s="46">
        <f t="shared" si="136"/>
        <v>11</v>
      </c>
      <c r="J518" s="46">
        <f t="shared" si="137"/>
        <v>33.75</v>
      </c>
      <c r="K518" s="46">
        <f t="shared" si="138"/>
        <v>17.5</v>
      </c>
      <c r="L518" s="46">
        <f t="shared" si="139"/>
        <v>25</v>
      </c>
      <c r="M518" s="46">
        <f t="shared" si="140"/>
        <v>111</v>
      </c>
      <c r="N518" s="46">
        <f t="shared" si="141"/>
        <v>65</v>
      </c>
      <c r="O518" s="46">
        <f t="shared" si="142"/>
        <v>111</v>
      </c>
      <c r="P518" s="47" t="str">
        <f t="shared" si="143"/>
        <v>PM10</v>
      </c>
      <c r="Q518" s="47" t="str">
        <f t="shared" si="144"/>
        <v>三级，轻度污染</v>
      </c>
      <c r="R518" s="48">
        <f t="shared" si="145"/>
        <v>27.325581395348834</v>
      </c>
      <c r="S518" s="48">
        <f t="shared" si="146"/>
        <v>12.954758242797098</v>
      </c>
      <c r="T518" s="48">
        <f t="shared" si="147"/>
        <v>14.370823152551736</v>
      </c>
      <c r="U518" s="49" t="str">
        <f t="shared" si="148"/>
        <v>PM10</v>
      </c>
      <c r="V518" s="48">
        <f t="shared" si="149"/>
        <v>278</v>
      </c>
      <c r="W518" s="49">
        <f t="shared" si="150"/>
        <v>0</v>
      </c>
      <c r="X518" s="49" t="str">
        <f t="shared" si="151"/>
        <v>PM10</v>
      </c>
      <c r="Y518" s="48">
        <f t="shared" si="152"/>
        <v>152.9</v>
      </c>
    </row>
    <row r="519" spans="1:25">
      <c r="A519" s="44" t="s">
        <v>42</v>
      </c>
      <c r="B519" s="44" t="s">
        <v>558</v>
      </c>
      <c r="C519" s="45">
        <v>11</v>
      </c>
      <c r="D519" s="45">
        <v>28</v>
      </c>
      <c r="E519" s="45">
        <v>0.6</v>
      </c>
      <c r="F519" s="45">
        <v>59</v>
      </c>
      <c r="G519" s="45">
        <v>192</v>
      </c>
      <c r="H519" s="45">
        <v>52</v>
      </c>
      <c r="I519" s="46">
        <f t="shared" si="136"/>
        <v>11</v>
      </c>
      <c r="J519" s="46">
        <f t="shared" si="137"/>
        <v>35</v>
      </c>
      <c r="K519" s="46">
        <f t="shared" si="138"/>
        <v>15</v>
      </c>
      <c r="L519" s="46">
        <f t="shared" si="139"/>
        <v>29.5</v>
      </c>
      <c r="M519" s="46">
        <f t="shared" si="140"/>
        <v>121</v>
      </c>
      <c r="N519" s="46">
        <f t="shared" si="141"/>
        <v>71.25</v>
      </c>
      <c r="O519" s="46">
        <f t="shared" si="142"/>
        <v>121</v>
      </c>
      <c r="P519" s="47" t="str">
        <f t="shared" si="143"/>
        <v>PM10</v>
      </c>
      <c r="Q519" s="47" t="str">
        <f t="shared" si="144"/>
        <v>三级，轻度污染</v>
      </c>
      <c r="R519" s="48">
        <f t="shared" si="145"/>
        <v>27.083333333333332</v>
      </c>
      <c r="S519" s="48">
        <f t="shared" si="146"/>
        <v>12.731890025742834</v>
      </c>
      <c r="T519" s="48">
        <f t="shared" si="147"/>
        <v>14.351443307590499</v>
      </c>
      <c r="U519" s="49" t="str">
        <f t="shared" si="148"/>
        <v>PM10</v>
      </c>
      <c r="V519" s="48">
        <f t="shared" si="149"/>
        <v>298.66666666666669</v>
      </c>
      <c r="W519" s="49">
        <f t="shared" si="150"/>
        <v>0</v>
      </c>
      <c r="X519" s="49" t="str">
        <f t="shared" si="151"/>
        <v>PM10</v>
      </c>
      <c r="Y519" s="48">
        <f t="shared" si="152"/>
        <v>164.26666666666668</v>
      </c>
    </row>
    <row r="520" spans="1:25">
      <c r="A520" s="44" t="s">
        <v>42</v>
      </c>
      <c r="B520" s="44" t="s">
        <v>559</v>
      </c>
      <c r="C520" s="45">
        <v>11</v>
      </c>
      <c r="D520" s="45">
        <v>14</v>
      </c>
      <c r="E520" s="45">
        <v>0.6</v>
      </c>
      <c r="F520" s="45">
        <v>86</v>
      </c>
      <c r="G520" s="45">
        <v>202</v>
      </c>
      <c r="H520" s="45">
        <v>52</v>
      </c>
      <c r="I520" s="46">
        <f t="shared" si="136"/>
        <v>11</v>
      </c>
      <c r="J520" s="46">
        <f t="shared" si="137"/>
        <v>17.5</v>
      </c>
      <c r="K520" s="46">
        <f t="shared" si="138"/>
        <v>15</v>
      </c>
      <c r="L520" s="46">
        <f t="shared" si="139"/>
        <v>43</v>
      </c>
      <c r="M520" s="46">
        <f t="shared" si="140"/>
        <v>126</v>
      </c>
      <c r="N520" s="46">
        <f t="shared" si="141"/>
        <v>71.25</v>
      </c>
      <c r="O520" s="46">
        <f t="shared" si="142"/>
        <v>126</v>
      </c>
      <c r="P520" s="47" t="str">
        <f t="shared" si="143"/>
        <v>PM10</v>
      </c>
      <c r="Q520" s="47" t="str">
        <f t="shared" si="144"/>
        <v>三级，轻度污染</v>
      </c>
      <c r="R520" s="48">
        <f t="shared" si="145"/>
        <v>25.742574257425744</v>
      </c>
      <c r="S520" s="48">
        <f t="shared" si="146"/>
        <v>12.645084470187278</v>
      </c>
      <c r="T520" s="48">
        <f t="shared" si="147"/>
        <v>13.097489787238466</v>
      </c>
      <c r="U520" s="49" t="str">
        <f t="shared" si="148"/>
        <v>PM10</v>
      </c>
      <c r="V520" s="48">
        <f t="shared" si="149"/>
        <v>320</v>
      </c>
      <c r="W520" s="49">
        <f t="shared" si="150"/>
        <v>0</v>
      </c>
      <c r="X520" s="49" t="str">
        <f t="shared" si="151"/>
        <v>PM10</v>
      </c>
      <c r="Y520" s="48">
        <f t="shared" si="152"/>
        <v>176</v>
      </c>
    </row>
    <row r="521" spans="1:25">
      <c r="A521" s="44" t="s">
        <v>42</v>
      </c>
      <c r="B521" s="44" t="s">
        <v>560</v>
      </c>
      <c r="C521" s="45">
        <v>9</v>
      </c>
      <c r="D521" s="45">
        <v>8</v>
      </c>
      <c r="E521" s="45">
        <v>0.6</v>
      </c>
      <c r="F521" s="45">
        <v>105</v>
      </c>
      <c r="G521" s="45">
        <v>175</v>
      </c>
      <c r="H521" s="45">
        <v>40</v>
      </c>
      <c r="I521" s="46">
        <f t="shared" si="136"/>
        <v>9</v>
      </c>
      <c r="J521" s="46">
        <f t="shared" si="137"/>
        <v>10</v>
      </c>
      <c r="K521" s="46">
        <f t="shared" si="138"/>
        <v>15</v>
      </c>
      <c r="L521" s="46">
        <f t="shared" si="139"/>
        <v>54.166666666666664</v>
      </c>
      <c r="M521" s="46">
        <f t="shared" si="140"/>
        <v>112.5</v>
      </c>
      <c r="N521" s="46">
        <f t="shared" si="141"/>
        <v>56.25</v>
      </c>
      <c r="O521" s="46">
        <f t="shared" si="142"/>
        <v>112.5</v>
      </c>
      <c r="P521" s="47" t="str">
        <f t="shared" si="143"/>
        <v>PM10</v>
      </c>
      <c r="Q521" s="47" t="str">
        <f t="shared" si="144"/>
        <v>三级，轻度污染</v>
      </c>
      <c r="R521" s="48">
        <f t="shared" si="145"/>
        <v>22.857142857142858</v>
      </c>
      <c r="S521" s="48">
        <f t="shared" si="146"/>
        <v>13.071548991639423</v>
      </c>
      <c r="T521" s="48">
        <f t="shared" si="147"/>
        <v>9.7855938655034347</v>
      </c>
      <c r="U521" s="49" t="str">
        <f t="shared" si="148"/>
        <v>PM10</v>
      </c>
      <c r="V521" s="48">
        <f t="shared" si="149"/>
        <v>334</v>
      </c>
      <c r="W521" s="49">
        <f t="shared" si="150"/>
        <v>0</v>
      </c>
      <c r="X521" s="49" t="str">
        <f t="shared" si="151"/>
        <v>PM10</v>
      </c>
      <c r="Y521" s="48">
        <f t="shared" si="152"/>
        <v>183.7</v>
      </c>
    </row>
    <row r="522" spans="1:25">
      <c r="A522" s="44" t="s">
        <v>42</v>
      </c>
      <c r="B522" s="44" t="s">
        <v>561</v>
      </c>
      <c r="C522" s="45">
        <v>8</v>
      </c>
      <c r="D522" s="45">
        <v>6</v>
      </c>
      <c r="E522" s="45">
        <v>0.6</v>
      </c>
      <c r="F522" s="45">
        <v>113</v>
      </c>
      <c r="G522" s="45">
        <v>115</v>
      </c>
      <c r="H522" s="45">
        <v>34</v>
      </c>
      <c r="I522" s="46">
        <f t="shared" si="136"/>
        <v>8</v>
      </c>
      <c r="J522" s="46">
        <f t="shared" si="137"/>
        <v>7.5</v>
      </c>
      <c r="K522" s="46">
        <f t="shared" si="138"/>
        <v>15</v>
      </c>
      <c r="L522" s="46">
        <f t="shared" si="139"/>
        <v>60.833333333333336</v>
      </c>
      <c r="M522" s="46">
        <f t="shared" si="140"/>
        <v>82.5</v>
      </c>
      <c r="N522" s="46">
        <f t="shared" si="141"/>
        <v>48.571428571428569</v>
      </c>
      <c r="O522" s="46">
        <f t="shared" si="142"/>
        <v>82.5</v>
      </c>
      <c r="P522" s="47" t="str">
        <f t="shared" si="143"/>
        <v>PM10</v>
      </c>
      <c r="Q522" s="47" t="str">
        <f t="shared" si="144"/>
        <v>二级，良</v>
      </c>
      <c r="R522" s="48">
        <f t="shared" si="145"/>
        <v>29.565217391304348</v>
      </c>
      <c r="S522" s="48">
        <f t="shared" si="146"/>
        <v>12.844527950664895</v>
      </c>
      <c r="T522" s="48">
        <f t="shared" si="147"/>
        <v>16.720689440639454</v>
      </c>
      <c r="U522" s="49" t="b">
        <f t="shared" si="148"/>
        <v>0</v>
      </c>
      <c r="V522" s="48">
        <f t="shared" si="149"/>
        <v>349.33333333333331</v>
      </c>
      <c r="W522" s="49">
        <f t="shared" si="150"/>
        <v>0</v>
      </c>
      <c r="X522" s="49" t="b">
        <f t="shared" si="151"/>
        <v>0</v>
      </c>
      <c r="Y522" s="48">
        <f t="shared" si="152"/>
        <v>192.13333333333333</v>
      </c>
    </row>
    <row r="523" spans="1:25">
      <c r="A523" s="44" t="s">
        <v>42</v>
      </c>
      <c r="B523" s="44" t="s">
        <v>562</v>
      </c>
      <c r="C523" s="45">
        <v>8</v>
      </c>
      <c r="D523" s="45">
        <v>6</v>
      </c>
      <c r="E523" s="45">
        <v>0.6</v>
      </c>
      <c r="F523" s="45">
        <v>116</v>
      </c>
      <c r="G523" s="45">
        <v>107</v>
      </c>
      <c r="H523" s="45">
        <v>37</v>
      </c>
      <c r="I523" s="46">
        <f t="shared" si="136"/>
        <v>8</v>
      </c>
      <c r="J523" s="46">
        <f t="shared" si="137"/>
        <v>7.5</v>
      </c>
      <c r="K523" s="46">
        <f t="shared" si="138"/>
        <v>15</v>
      </c>
      <c r="L523" s="46">
        <f t="shared" si="139"/>
        <v>63.333333333333336</v>
      </c>
      <c r="M523" s="46">
        <f t="shared" si="140"/>
        <v>78.5</v>
      </c>
      <c r="N523" s="46">
        <f t="shared" si="141"/>
        <v>52.5</v>
      </c>
      <c r="O523" s="46">
        <f t="shared" si="142"/>
        <v>78.5</v>
      </c>
      <c r="P523" s="47" t="str">
        <f t="shared" si="143"/>
        <v>PM10</v>
      </c>
      <c r="Q523" s="47" t="str">
        <f t="shared" si="144"/>
        <v>二级，良</v>
      </c>
      <c r="R523" s="48">
        <f t="shared" si="145"/>
        <v>34.579439252336449</v>
      </c>
      <c r="S523" s="48">
        <f t="shared" si="146"/>
        <v>13.38521914353</v>
      </c>
      <c r="T523" s="48">
        <f t="shared" si="147"/>
        <v>21.194220108806448</v>
      </c>
      <c r="U523" s="49" t="b">
        <f t="shared" si="148"/>
        <v>0</v>
      </c>
      <c r="V523" s="48">
        <f t="shared" si="149"/>
        <v>340</v>
      </c>
      <c r="W523" s="49">
        <f t="shared" si="150"/>
        <v>0</v>
      </c>
      <c r="X523" s="49" t="b">
        <f t="shared" si="151"/>
        <v>0</v>
      </c>
      <c r="Y523" s="48">
        <f t="shared" si="152"/>
        <v>187</v>
      </c>
    </row>
    <row r="524" spans="1:25">
      <c r="A524" s="44" t="s">
        <v>42</v>
      </c>
      <c r="B524" s="44" t="s">
        <v>563</v>
      </c>
      <c r="C524" s="45">
        <v>8</v>
      </c>
      <c r="D524" s="45">
        <v>5</v>
      </c>
      <c r="E524" s="45">
        <v>0.6</v>
      </c>
      <c r="F524" s="45">
        <v>117</v>
      </c>
      <c r="G524" s="45">
        <v>124</v>
      </c>
      <c r="H524" s="45">
        <v>42</v>
      </c>
      <c r="I524" s="46">
        <f t="shared" si="136"/>
        <v>8</v>
      </c>
      <c r="J524" s="46">
        <f t="shared" si="137"/>
        <v>6.25</v>
      </c>
      <c r="K524" s="46">
        <f t="shared" si="138"/>
        <v>15</v>
      </c>
      <c r="L524" s="46">
        <f t="shared" si="139"/>
        <v>64.166666666666671</v>
      </c>
      <c r="M524" s="46">
        <f t="shared" si="140"/>
        <v>87</v>
      </c>
      <c r="N524" s="46">
        <f t="shared" si="141"/>
        <v>58.75</v>
      </c>
      <c r="O524" s="46">
        <f t="shared" si="142"/>
        <v>87</v>
      </c>
      <c r="P524" s="47" t="str">
        <f t="shared" si="143"/>
        <v>PM10</v>
      </c>
      <c r="Q524" s="47" t="str">
        <f t="shared" si="144"/>
        <v>二级，良</v>
      </c>
      <c r="R524" s="48">
        <f t="shared" si="145"/>
        <v>33.87096774193548</v>
      </c>
      <c r="S524" s="48">
        <f t="shared" si="146"/>
        <v>13.929440707240964</v>
      </c>
      <c r="T524" s="48">
        <f t="shared" si="147"/>
        <v>19.941527034694516</v>
      </c>
      <c r="U524" s="49" t="b">
        <f t="shared" si="148"/>
        <v>0</v>
      </c>
      <c r="V524" s="48">
        <f t="shared" si="149"/>
        <v>321</v>
      </c>
      <c r="W524" s="49">
        <f t="shared" si="150"/>
        <v>0</v>
      </c>
      <c r="X524" s="49" t="b">
        <f t="shared" si="151"/>
        <v>0</v>
      </c>
      <c r="Y524" s="48">
        <f t="shared" si="152"/>
        <v>176.55</v>
      </c>
    </row>
    <row r="525" spans="1:25">
      <c r="A525" s="44" t="s">
        <v>42</v>
      </c>
      <c r="B525" s="44" t="s">
        <v>564</v>
      </c>
      <c r="C525" s="45">
        <v>8</v>
      </c>
      <c r="D525" s="45">
        <v>7</v>
      </c>
      <c r="E525" s="45">
        <v>0.6</v>
      </c>
      <c r="F525" s="45">
        <v>115</v>
      </c>
      <c r="G525" s="45">
        <v>145</v>
      </c>
      <c r="H525" s="45">
        <v>46</v>
      </c>
      <c r="I525" s="46">
        <f t="shared" si="136"/>
        <v>8</v>
      </c>
      <c r="J525" s="46">
        <f t="shared" si="137"/>
        <v>8.75</v>
      </c>
      <c r="K525" s="46">
        <f t="shared" si="138"/>
        <v>15</v>
      </c>
      <c r="L525" s="46">
        <f t="shared" si="139"/>
        <v>62.5</v>
      </c>
      <c r="M525" s="46">
        <f t="shared" si="140"/>
        <v>97.5</v>
      </c>
      <c r="N525" s="46">
        <f t="shared" si="141"/>
        <v>63.75</v>
      </c>
      <c r="O525" s="46">
        <f t="shared" si="142"/>
        <v>97.5</v>
      </c>
      <c r="P525" s="47" t="str">
        <f t="shared" si="143"/>
        <v>PM10</v>
      </c>
      <c r="Q525" s="47" t="str">
        <f t="shared" si="144"/>
        <v>二级，良</v>
      </c>
      <c r="R525" s="48">
        <f t="shared" si="145"/>
        <v>31.724137931034484</v>
      </c>
      <c r="S525" s="48">
        <f t="shared" si="146"/>
        <v>14.474889569456517</v>
      </c>
      <c r="T525" s="48">
        <f t="shared" si="147"/>
        <v>17.249248361577969</v>
      </c>
      <c r="U525" s="49" t="b">
        <f t="shared" si="148"/>
        <v>0</v>
      </c>
      <c r="V525" s="48">
        <f t="shared" si="149"/>
        <v>305</v>
      </c>
      <c r="W525" s="49">
        <f t="shared" si="150"/>
        <v>0</v>
      </c>
      <c r="X525" s="49" t="b">
        <f t="shared" si="151"/>
        <v>0</v>
      </c>
      <c r="Y525" s="48">
        <f t="shared" si="152"/>
        <v>167.75</v>
      </c>
    </row>
    <row r="526" spans="1:25">
      <c r="A526" s="44" t="s">
        <v>42</v>
      </c>
      <c r="B526" s="44" t="s">
        <v>565</v>
      </c>
      <c r="C526" s="45">
        <v>9</v>
      </c>
      <c r="D526" s="45">
        <v>8</v>
      </c>
      <c r="E526" s="45">
        <v>0.5</v>
      </c>
      <c r="F526" s="45">
        <v>114</v>
      </c>
      <c r="G526" s="45">
        <v>169</v>
      </c>
      <c r="H526" s="45">
        <v>45</v>
      </c>
      <c r="I526" s="46">
        <f t="shared" si="136"/>
        <v>9</v>
      </c>
      <c r="J526" s="46">
        <f t="shared" si="137"/>
        <v>10</v>
      </c>
      <c r="K526" s="46">
        <f t="shared" si="138"/>
        <v>12.5</v>
      </c>
      <c r="L526" s="46">
        <f t="shared" si="139"/>
        <v>61.666666666666664</v>
      </c>
      <c r="M526" s="46">
        <f t="shared" si="140"/>
        <v>109.5</v>
      </c>
      <c r="N526" s="46">
        <f t="shared" si="141"/>
        <v>62.5</v>
      </c>
      <c r="O526" s="46">
        <f t="shared" si="142"/>
        <v>109.5</v>
      </c>
      <c r="P526" s="47" t="str">
        <f t="shared" si="143"/>
        <v>PM10</v>
      </c>
      <c r="Q526" s="47" t="str">
        <f t="shared" si="144"/>
        <v>三级，轻度污染</v>
      </c>
      <c r="R526" s="48">
        <f t="shared" si="145"/>
        <v>26.627218934911244</v>
      </c>
      <c r="S526" s="48">
        <f t="shared" si="146"/>
        <v>14.861623285931614</v>
      </c>
      <c r="T526" s="48">
        <f t="shared" si="147"/>
        <v>11.76559564897963</v>
      </c>
      <c r="U526" s="49" t="str">
        <f t="shared" si="148"/>
        <v>PM10</v>
      </c>
      <c r="V526" s="48">
        <f t="shared" si="149"/>
        <v>289.33333333333331</v>
      </c>
      <c r="W526" s="49">
        <f t="shared" si="150"/>
        <v>0</v>
      </c>
      <c r="X526" s="49" t="str">
        <f t="shared" si="151"/>
        <v>PM10</v>
      </c>
      <c r="Y526" s="48">
        <f t="shared" si="152"/>
        <v>159.13333333333333</v>
      </c>
    </row>
    <row r="527" spans="1:25">
      <c r="A527" s="44" t="s">
        <v>42</v>
      </c>
      <c r="B527" s="44" t="s">
        <v>566</v>
      </c>
      <c r="C527" s="45">
        <v>9</v>
      </c>
      <c r="D527" s="45">
        <v>16</v>
      </c>
      <c r="E527" s="45">
        <v>0.6</v>
      </c>
      <c r="F527" s="45">
        <v>106</v>
      </c>
      <c r="G527" s="45">
        <v>166</v>
      </c>
      <c r="H527" s="45">
        <v>44</v>
      </c>
      <c r="I527" s="46">
        <f t="shared" si="136"/>
        <v>9</v>
      </c>
      <c r="J527" s="46">
        <f t="shared" si="137"/>
        <v>20</v>
      </c>
      <c r="K527" s="46">
        <f t="shared" si="138"/>
        <v>15</v>
      </c>
      <c r="L527" s="46">
        <f t="shared" si="139"/>
        <v>55</v>
      </c>
      <c r="M527" s="46">
        <f t="shared" si="140"/>
        <v>108</v>
      </c>
      <c r="N527" s="46">
        <f t="shared" si="141"/>
        <v>61.25</v>
      </c>
      <c r="O527" s="46">
        <f t="shared" si="142"/>
        <v>108</v>
      </c>
      <c r="P527" s="47" t="str">
        <f t="shared" si="143"/>
        <v>PM10</v>
      </c>
      <c r="Q527" s="47" t="str">
        <f t="shared" si="144"/>
        <v>三级，轻度污染</v>
      </c>
      <c r="R527" s="48">
        <f t="shared" si="145"/>
        <v>26.506024096385545</v>
      </c>
      <c r="S527" s="48">
        <f t="shared" si="146"/>
        <v>14.935343675722072</v>
      </c>
      <c r="T527" s="48">
        <f t="shared" si="147"/>
        <v>11.570680420663473</v>
      </c>
      <c r="U527" s="49" t="str">
        <f t="shared" si="148"/>
        <v>PM10</v>
      </c>
      <c r="V527" s="48">
        <f t="shared" si="149"/>
        <v>278.33333333333331</v>
      </c>
      <c r="W527" s="49">
        <f t="shared" si="150"/>
        <v>0</v>
      </c>
      <c r="X527" s="49" t="str">
        <f t="shared" si="151"/>
        <v>PM10</v>
      </c>
      <c r="Y527" s="48">
        <f t="shared" si="152"/>
        <v>153.08333333333331</v>
      </c>
    </row>
    <row r="528" spans="1:25">
      <c r="A528" s="44" t="s">
        <v>42</v>
      </c>
      <c r="B528" s="44" t="s">
        <v>567</v>
      </c>
      <c r="C528" s="45">
        <v>9</v>
      </c>
      <c r="D528" s="45">
        <v>26</v>
      </c>
      <c r="E528" s="45">
        <v>0.6</v>
      </c>
      <c r="F528" s="45">
        <v>91</v>
      </c>
      <c r="G528" s="45">
        <v>172</v>
      </c>
      <c r="H528" s="45">
        <v>47</v>
      </c>
      <c r="I528" s="46">
        <f t="shared" si="136"/>
        <v>9</v>
      </c>
      <c r="J528" s="46">
        <f t="shared" si="137"/>
        <v>32.5</v>
      </c>
      <c r="K528" s="46">
        <f t="shared" si="138"/>
        <v>15</v>
      </c>
      <c r="L528" s="46">
        <f t="shared" si="139"/>
        <v>45.5</v>
      </c>
      <c r="M528" s="46">
        <f t="shared" si="140"/>
        <v>111</v>
      </c>
      <c r="N528" s="46">
        <f t="shared" si="141"/>
        <v>65</v>
      </c>
      <c r="O528" s="46">
        <f t="shared" si="142"/>
        <v>111</v>
      </c>
      <c r="P528" s="47" t="str">
        <f t="shared" si="143"/>
        <v>PM10</v>
      </c>
      <c r="Q528" s="47" t="str">
        <f t="shared" si="144"/>
        <v>三级，轻度污染</v>
      </c>
      <c r="R528" s="48">
        <f t="shared" si="145"/>
        <v>27.325581395348834</v>
      </c>
      <c r="S528" s="48">
        <f t="shared" si="146"/>
        <v>15.239417112325627</v>
      </c>
      <c r="T528" s="48">
        <f t="shared" si="147"/>
        <v>12.086164283023207</v>
      </c>
      <c r="U528" s="49" t="str">
        <f t="shared" si="148"/>
        <v>PM10</v>
      </c>
      <c r="V528" s="48">
        <f t="shared" si="149"/>
        <v>275.33333333333331</v>
      </c>
      <c r="W528" s="49">
        <f t="shared" si="150"/>
        <v>0</v>
      </c>
      <c r="X528" s="49" t="str">
        <f t="shared" si="151"/>
        <v>PM10</v>
      </c>
      <c r="Y528" s="48">
        <f t="shared" si="152"/>
        <v>151.43333333333334</v>
      </c>
    </row>
    <row r="529" spans="1:25">
      <c r="A529" s="44" t="s">
        <v>42</v>
      </c>
      <c r="B529" s="44" t="s">
        <v>568</v>
      </c>
      <c r="C529" s="45">
        <v>9</v>
      </c>
      <c r="D529" s="45">
        <v>20</v>
      </c>
      <c r="E529" s="45">
        <v>0.6</v>
      </c>
      <c r="F529" s="45">
        <v>88</v>
      </c>
      <c r="G529" s="45">
        <v>171</v>
      </c>
      <c r="H529" s="45">
        <v>58</v>
      </c>
      <c r="I529" s="46">
        <f t="shared" si="136"/>
        <v>9</v>
      </c>
      <c r="J529" s="46">
        <f t="shared" si="137"/>
        <v>25</v>
      </c>
      <c r="K529" s="46">
        <f t="shared" si="138"/>
        <v>15</v>
      </c>
      <c r="L529" s="46">
        <f t="shared" si="139"/>
        <v>44</v>
      </c>
      <c r="M529" s="46">
        <f t="shared" si="140"/>
        <v>110.5</v>
      </c>
      <c r="N529" s="46">
        <f t="shared" si="141"/>
        <v>78.75</v>
      </c>
      <c r="O529" s="46">
        <f t="shared" si="142"/>
        <v>110.5</v>
      </c>
      <c r="P529" s="47" t="str">
        <f t="shared" si="143"/>
        <v>PM10</v>
      </c>
      <c r="Q529" s="47" t="str">
        <f t="shared" si="144"/>
        <v>三级，轻度污染</v>
      </c>
      <c r="R529" s="48">
        <f t="shared" si="145"/>
        <v>33.918128654970758</v>
      </c>
      <c r="S529" s="48">
        <f t="shared" si="146"/>
        <v>15.052780779329334</v>
      </c>
      <c r="T529" s="48">
        <f t="shared" si="147"/>
        <v>18.865347875641426</v>
      </c>
      <c r="U529" s="49" t="str">
        <f t="shared" si="148"/>
        <v>PM10</v>
      </c>
      <c r="V529" s="48">
        <f t="shared" si="149"/>
        <v>294.33333333333331</v>
      </c>
      <c r="W529" s="49">
        <f t="shared" si="150"/>
        <v>0</v>
      </c>
      <c r="X529" s="49" t="str">
        <f t="shared" si="151"/>
        <v>PM10</v>
      </c>
      <c r="Y529" s="48">
        <f t="shared" si="152"/>
        <v>161.88333333333333</v>
      </c>
    </row>
    <row r="530" spans="1:25">
      <c r="A530" s="44" t="s">
        <v>42</v>
      </c>
      <c r="B530" s="44" t="s">
        <v>569</v>
      </c>
      <c r="C530" s="45">
        <v>9</v>
      </c>
      <c r="D530" s="45">
        <v>13</v>
      </c>
      <c r="E530" s="45">
        <v>0.6</v>
      </c>
      <c r="F530" s="45">
        <v>87</v>
      </c>
      <c r="G530" s="45">
        <v>194</v>
      </c>
      <c r="H530" s="45">
        <v>58</v>
      </c>
      <c r="I530" s="46">
        <f t="shared" si="136"/>
        <v>9</v>
      </c>
      <c r="J530" s="46">
        <f t="shared" si="137"/>
        <v>16.25</v>
      </c>
      <c r="K530" s="46">
        <f t="shared" si="138"/>
        <v>15</v>
      </c>
      <c r="L530" s="46">
        <f t="shared" si="139"/>
        <v>43.5</v>
      </c>
      <c r="M530" s="46">
        <f t="shared" si="140"/>
        <v>122</v>
      </c>
      <c r="N530" s="46">
        <f t="shared" si="141"/>
        <v>78.75</v>
      </c>
      <c r="O530" s="46">
        <f t="shared" si="142"/>
        <v>122</v>
      </c>
      <c r="P530" s="47" t="str">
        <f t="shared" si="143"/>
        <v>PM10</v>
      </c>
      <c r="Q530" s="47" t="str">
        <f t="shared" si="144"/>
        <v>三级，轻度污染</v>
      </c>
      <c r="R530" s="48">
        <f t="shared" si="145"/>
        <v>29.896907216494846</v>
      </c>
      <c r="S530" s="48">
        <f t="shared" si="146"/>
        <v>14.997671562882195</v>
      </c>
      <c r="T530" s="48">
        <f t="shared" si="147"/>
        <v>14.899235653612651</v>
      </c>
      <c r="U530" s="49" t="str">
        <f t="shared" si="148"/>
        <v>PM10</v>
      </c>
      <c r="V530" s="48">
        <f t="shared" si="149"/>
        <v>315.66666666666669</v>
      </c>
      <c r="W530" s="49">
        <f t="shared" si="150"/>
        <v>0</v>
      </c>
      <c r="X530" s="49" t="str">
        <f t="shared" si="151"/>
        <v>PM10</v>
      </c>
      <c r="Y530" s="48">
        <f t="shared" si="152"/>
        <v>173.61666666666667</v>
      </c>
    </row>
    <row r="531" spans="1:25">
      <c r="A531" s="44" t="s">
        <v>42</v>
      </c>
      <c r="B531" s="44" t="s">
        <v>570</v>
      </c>
      <c r="C531" s="45">
        <v>9</v>
      </c>
      <c r="D531" s="45">
        <v>10</v>
      </c>
      <c r="E531" s="45">
        <v>0.6</v>
      </c>
      <c r="F531" s="45">
        <v>96</v>
      </c>
      <c r="G531" s="45">
        <v>298</v>
      </c>
      <c r="H531" s="45">
        <v>55</v>
      </c>
      <c r="I531" s="46">
        <f t="shared" si="136"/>
        <v>9</v>
      </c>
      <c r="J531" s="46">
        <f t="shared" si="137"/>
        <v>12.5</v>
      </c>
      <c r="K531" s="46">
        <f t="shared" si="138"/>
        <v>15</v>
      </c>
      <c r="L531" s="46">
        <f t="shared" si="139"/>
        <v>48</v>
      </c>
      <c r="M531" s="46">
        <f t="shared" si="140"/>
        <v>174</v>
      </c>
      <c r="N531" s="46">
        <f t="shared" si="141"/>
        <v>75</v>
      </c>
      <c r="O531" s="46">
        <f t="shared" si="142"/>
        <v>174</v>
      </c>
      <c r="P531" s="47" t="str">
        <f t="shared" si="143"/>
        <v>PM10</v>
      </c>
      <c r="Q531" s="47" t="str">
        <f t="shared" si="144"/>
        <v>四级，中度污染</v>
      </c>
      <c r="R531" s="48">
        <f t="shared" si="145"/>
        <v>18.456375838926174</v>
      </c>
      <c r="S531" s="48">
        <f t="shared" si="146"/>
        <v>14.666499852428808</v>
      </c>
      <c r="T531" s="48">
        <f t="shared" si="147"/>
        <v>3.7898759864973659</v>
      </c>
      <c r="U531" s="49" t="str">
        <f t="shared" si="148"/>
        <v>PM10</v>
      </c>
      <c r="V531" s="48">
        <f t="shared" si="149"/>
        <v>339</v>
      </c>
      <c r="W531" s="49">
        <f t="shared" si="150"/>
        <v>0</v>
      </c>
      <c r="X531" s="49" t="str">
        <f t="shared" si="151"/>
        <v>PM10</v>
      </c>
      <c r="Y531" s="48">
        <f t="shared" si="152"/>
        <v>186.45</v>
      </c>
    </row>
    <row r="532" spans="1:25">
      <c r="A532" s="44" t="s">
        <v>42</v>
      </c>
      <c r="B532" s="44" t="s">
        <v>571</v>
      </c>
      <c r="C532" s="45">
        <v>9</v>
      </c>
      <c r="D532" s="45">
        <v>9</v>
      </c>
      <c r="E532" s="45">
        <v>0.7</v>
      </c>
      <c r="F532" s="45">
        <v>99</v>
      </c>
      <c r="G532" s="45">
        <v>269</v>
      </c>
      <c r="H532" s="45">
        <v>62</v>
      </c>
      <c r="I532" s="46">
        <f t="shared" si="136"/>
        <v>9</v>
      </c>
      <c r="J532" s="46">
        <f t="shared" si="137"/>
        <v>11.25</v>
      </c>
      <c r="K532" s="46">
        <f t="shared" si="138"/>
        <v>17.5</v>
      </c>
      <c r="L532" s="46">
        <f t="shared" si="139"/>
        <v>49.5</v>
      </c>
      <c r="M532" s="46">
        <f t="shared" si="140"/>
        <v>159.5</v>
      </c>
      <c r="N532" s="46">
        <f t="shared" si="141"/>
        <v>83.75</v>
      </c>
      <c r="O532" s="46">
        <f t="shared" si="142"/>
        <v>159.5</v>
      </c>
      <c r="P532" s="47" t="str">
        <f t="shared" si="143"/>
        <v>PM10</v>
      </c>
      <c r="Q532" s="47" t="str">
        <f t="shared" si="144"/>
        <v>四级，中度污染</v>
      </c>
      <c r="R532" s="48">
        <f t="shared" si="145"/>
        <v>23.048327137546469</v>
      </c>
      <c r="S532" s="48">
        <f t="shared" si="146"/>
        <v>13.560853011419782</v>
      </c>
      <c r="T532" s="48">
        <f t="shared" si="147"/>
        <v>9.4874741261266866</v>
      </c>
      <c r="U532" s="49" t="str">
        <f t="shared" si="148"/>
        <v>PM10</v>
      </c>
      <c r="V532" s="48">
        <f t="shared" si="149"/>
        <v>390</v>
      </c>
      <c r="W532" s="49">
        <f t="shared" si="150"/>
        <v>0</v>
      </c>
      <c r="X532" s="49" t="str">
        <f t="shared" si="151"/>
        <v>PM10</v>
      </c>
      <c r="Y532" s="48">
        <f t="shared" si="152"/>
        <v>214.5</v>
      </c>
    </row>
    <row r="533" spans="1:25">
      <c r="A533" s="44" t="s">
        <v>42</v>
      </c>
      <c r="B533" s="44" t="s">
        <v>572</v>
      </c>
      <c r="C533" s="45">
        <v>9</v>
      </c>
      <c r="D533" s="45">
        <v>10</v>
      </c>
      <c r="E533" s="45">
        <v>0.7</v>
      </c>
      <c r="F533" s="45">
        <v>95</v>
      </c>
      <c r="G533" s="45">
        <v>264</v>
      </c>
      <c r="H533" s="45">
        <v>66</v>
      </c>
      <c r="I533" s="46">
        <f t="shared" si="136"/>
        <v>9</v>
      </c>
      <c r="J533" s="46">
        <f t="shared" si="137"/>
        <v>12.5</v>
      </c>
      <c r="K533" s="46">
        <f t="shared" si="138"/>
        <v>17.5</v>
      </c>
      <c r="L533" s="46">
        <f t="shared" si="139"/>
        <v>47.5</v>
      </c>
      <c r="M533" s="46">
        <f t="shared" si="140"/>
        <v>157</v>
      </c>
      <c r="N533" s="46">
        <f t="shared" si="141"/>
        <v>88.75</v>
      </c>
      <c r="O533" s="46">
        <f t="shared" si="142"/>
        <v>157</v>
      </c>
      <c r="P533" s="47" t="str">
        <f t="shared" si="143"/>
        <v>PM10</v>
      </c>
      <c r="Q533" s="47" t="str">
        <f t="shared" si="144"/>
        <v>四级，中度污染</v>
      </c>
      <c r="R533" s="48">
        <f t="shared" si="145"/>
        <v>25</v>
      </c>
      <c r="S533" s="48">
        <f t="shared" si="146"/>
        <v>13.262612028306052</v>
      </c>
      <c r="T533" s="48">
        <f t="shared" si="147"/>
        <v>11.737387971693948</v>
      </c>
      <c r="U533" s="49" t="str">
        <f t="shared" si="148"/>
        <v>PM10</v>
      </c>
      <c r="V533" s="48">
        <f t="shared" si="149"/>
        <v>423.33333333333331</v>
      </c>
      <c r="W533" s="49">
        <f t="shared" si="150"/>
        <v>0</v>
      </c>
      <c r="X533" s="49" t="str">
        <f t="shared" si="151"/>
        <v>PM10</v>
      </c>
      <c r="Y533" s="48">
        <f t="shared" si="152"/>
        <v>232.83333333333331</v>
      </c>
    </row>
    <row r="534" spans="1:25">
      <c r="A534" s="44" t="s">
        <v>42</v>
      </c>
      <c r="B534" s="44" t="s">
        <v>573</v>
      </c>
      <c r="C534" s="45">
        <v>9</v>
      </c>
      <c r="D534" s="45">
        <v>8</v>
      </c>
      <c r="E534" s="45">
        <v>0.7</v>
      </c>
      <c r="F534" s="45">
        <v>97</v>
      </c>
      <c r="G534" s="45">
        <v>251</v>
      </c>
      <c r="H534" s="45">
        <v>61</v>
      </c>
      <c r="I534" s="46">
        <f t="shared" si="136"/>
        <v>9</v>
      </c>
      <c r="J534" s="46">
        <f t="shared" si="137"/>
        <v>10</v>
      </c>
      <c r="K534" s="46">
        <f t="shared" si="138"/>
        <v>17.5</v>
      </c>
      <c r="L534" s="46">
        <f t="shared" si="139"/>
        <v>48.5</v>
      </c>
      <c r="M534" s="46">
        <f t="shared" si="140"/>
        <v>150.5</v>
      </c>
      <c r="N534" s="46">
        <f t="shared" si="141"/>
        <v>82.5</v>
      </c>
      <c r="O534" s="46">
        <f t="shared" si="142"/>
        <v>150.5</v>
      </c>
      <c r="P534" s="47" t="str">
        <f t="shared" si="143"/>
        <v>PM10</v>
      </c>
      <c r="Q534" s="47" t="str">
        <f t="shared" si="144"/>
        <v>四级，中度污染</v>
      </c>
      <c r="R534" s="48">
        <f t="shared" si="145"/>
        <v>24.302788844621514</v>
      </c>
      <c r="S534" s="48">
        <f t="shared" si="146"/>
        <v>13.137110020273925</v>
      </c>
      <c r="T534" s="48">
        <f t="shared" si="147"/>
        <v>11.165678824347589</v>
      </c>
      <c r="U534" s="49" t="str">
        <f t="shared" si="148"/>
        <v>PM10</v>
      </c>
      <c r="V534" s="48">
        <f t="shared" si="149"/>
        <v>456</v>
      </c>
      <c r="W534" s="49">
        <f t="shared" si="150"/>
        <v>0</v>
      </c>
      <c r="X534" s="49" t="str">
        <f t="shared" si="151"/>
        <v>PM10</v>
      </c>
      <c r="Y534" s="48">
        <f t="shared" si="152"/>
        <v>250.8</v>
      </c>
    </row>
    <row r="535" spans="1:25">
      <c r="A535" s="44" t="s">
        <v>42</v>
      </c>
      <c r="B535" s="44" t="s">
        <v>574</v>
      </c>
      <c r="C535" s="45">
        <v>10</v>
      </c>
      <c r="D535" s="45">
        <v>8</v>
      </c>
      <c r="E535" s="45">
        <v>0.7</v>
      </c>
      <c r="F535" s="45">
        <v>99</v>
      </c>
      <c r="G535" s="45">
        <v>250</v>
      </c>
      <c r="H535" s="45">
        <v>62</v>
      </c>
      <c r="I535" s="46">
        <f t="shared" si="136"/>
        <v>10</v>
      </c>
      <c r="J535" s="46">
        <f t="shared" si="137"/>
        <v>10</v>
      </c>
      <c r="K535" s="46">
        <f t="shared" si="138"/>
        <v>17.5</v>
      </c>
      <c r="L535" s="46">
        <f t="shared" si="139"/>
        <v>49.5</v>
      </c>
      <c r="M535" s="46">
        <f t="shared" si="140"/>
        <v>150</v>
      </c>
      <c r="N535" s="46">
        <f t="shared" si="141"/>
        <v>83.75</v>
      </c>
      <c r="O535" s="46">
        <f t="shared" si="142"/>
        <v>150</v>
      </c>
      <c r="P535" s="47" t="str">
        <f t="shared" si="143"/>
        <v>PM10</v>
      </c>
      <c r="Q535" s="47" t="str">
        <f t="shared" si="144"/>
        <v>三级，轻度污染</v>
      </c>
      <c r="R535" s="48">
        <f t="shared" si="145"/>
        <v>24.8</v>
      </c>
      <c r="S535" s="48">
        <f t="shared" si="146"/>
        <v>12.885210641046648</v>
      </c>
      <c r="T535" s="48">
        <f t="shared" si="147"/>
        <v>11.914789358953353</v>
      </c>
      <c r="U535" s="49" t="str">
        <f t="shared" si="148"/>
        <v>PM10</v>
      </c>
      <c r="V535" s="48">
        <f t="shared" si="149"/>
        <v>482.33333333333331</v>
      </c>
      <c r="W535" s="49">
        <f t="shared" si="150"/>
        <v>0</v>
      </c>
      <c r="X535" s="49" t="str">
        <f t="shared" si="151"/>
        <v>PM10</v>
      </c>
      <c r="Y535" s="48">
        <f t="shared" si="152"/>
        <v>265.2833333333333</v>
      </c>
    </row>
    <row r="536" spans="1:25">
      <c r="A536" s="44" t="s">
        <v>42</v>
      </c>
      <c r="B536" s="44" t="s">
        <v>575</v>
      </c>
      <c r="C536" s="45">
        <v>10</v>
      </c>
      <c r="D536" s="45">
        <v>8</v>
      </c>
      <c r="E536" s="45">
        <v>0.7</v>
      </c>
      <c r="F536" s="45">
        <v>99</v>
      </c>
      <c r="G536" s="45">
        <v>213</v>
      </c>
      <c r="H536" s="45">
        <v>59</v>
      </c>
      <c r="I536" s="46">
        <f t="shared" si="136"/>
        <v>10</v>
      </c>
      <c r="J536" s="46">
        <f t="shared" si="137"/>
        <v>10</v>
      </c>
      <c r="K536" s="46">
        <f t="shared" si="138"/>
        <v>17.5</v>
      </c>
      <c r="L536" s="46">
        <f t="shared" si="139"/>
        <v>49.5</v>
      </c>
      <c r="M536" s="46">
        <f t="shared" si="140"/>
        <v>131.5</v>
      </c>
      <c r="N536" s="46">
        <f t="shared" si="141"/>
        <v>80</v>
      </c>
      <c r="O536" s="46">
        <f t="shared" si="142"/>
        <v>131.5</v>
      </c>
      <c r="P536" s="47" t="str">
        <f t="shared" si="143"/>
        <v>PM10</v>
      </c>
      <c r="Q536" s="47" t="str">
        <f t="shared" si="144"/>
        <v>三级，轻度污染</v>
      </c>
      <c r="R536" s="48">
        <f t="shared" si="145"/>
        <v>27.699530516431924</v>
      </c>
      <c r="S536" s="48">
        <f t="shared" si="146"/>
        <v>12.12536658646575</v>
      </c>
      <c r="T536" s="48">
        <f t="shared" si="147"/>
        <v>15.574163929966174</v>
      </c>
      <c r="U536" s="49" t="str">
        <f t="shared" si="148"/>
        <v>PM10</v>
      </c>
      <c r="V536" s="48">
        <f t="shared" si="149"/>
        <v>508.66666666666669</v>
      </c>
      <c r="W536" s="49">
        <f t="shared" si="150"/>
        <v>0</v>
      </c>
      <c r="X536" s="49" t="str">
        <f t="shared" si="151"/>
        <v>PM10</v>
      </c>
      <c r="Y536" s="48">
        <f t="shared" si="152"/>
        <v>279.76666666666665</v>
      </c>
    </row>
    <row r="537" spans="1:25">
      <c r="A537" s="44" t="s">
        <v>42</v>
      </c>
      <c r="B537" s="44" t="s">
        <v>576</v>
      </c>
      <c r="C537" s="45">
        <v>10</v>
      </c>
      <c r="D537" s="45">
        <v>7</v>
      </c>
      <c r="E537" s="45">
        <v>0.7</v>
      </c>
      <c r="F537" s="45">
        <v>100</v>
      </c>
      <c r="G537" s="45">
        <v>196</v>
      </c>
      <c r="H537" s="45">
        <v>55</v>
      </c>
      <c r="I537" s="46">
        <f t="shared" si="136"/>
        <v>10</v>
      </c>
      <c r="J537" s="46">
        <f t="shared" si="137"/>
        <v>8.75</v>
      </c>
      <c r="K537" s="46">
        <f t="shared" si="138"/>
        <v>17.5</v>
      </c>
      <c r="L537" s="46">
        <f t="shared" si="139"/>
        <v>50</v>
      </c>
      <c r="M537" s="46">
        <f t="shared" si="140"/>
        <v>123</v>
      </c>
      <c r="N537" s="46">
        <f t="shared" si="141"/>
        <v>75</v>
      </c>
      <c r="O537" s="46">
        <f t="shared" si="142"/>
        <v>123</v>
      </c>
      <c r="P537" s="47" t="str">
        <f t="shared" si="143"/>
        <v>PM10</v>
      </c>
      <c r="Q537" s="47" t="str">
        <f t="shared" si="144"/>
        <v>三级，轻度污染</v>
      </c>
      <c r="R537" s="48">
        <f t="shared" si="145"/>
        <v>28.061224489795915</v>
      </c>
      <c r="S537" s="48">
        <f t="shared" si="146"/>
        <v>11.942251861460507</v>
      </c>
      <c r="T537" s="48">
        <f t="shared" si="147"/>
        <v>16.118972628335406</v>
      </c>
      <c r="U537" s="49" t="str">
        <f t="shared" si="148"/>
        <v>PM10</v>
      </c>
      <c r="V537" s="48">
        <f t="shared" si="149"/>
        <v>515</v>
      </c>
      <c r="W537" s="49">
        <f t="shared" si="150"/>
        <v>0</v>
      </c>
      <c r="X537" s="49" t="str">
        <f t="shared" si="151"/>
        <v>PM10</v>
      </c>
      <c r="Y537" s="48">
        <f t="shared" si="152"/>
        <v>283.25</v>
      </c>
    </row>
    <row r="538" spans="1:25">
      <c r="A538" s="44" t="s">
        <v>42</v>
      </c>
      <c r="B538" s="44" t="s">
        <v>577</v>
      </c>
      <c r="C538" s="45">
        <v>10</v>
      </c>
      <c r="D538" s="45">
        <v>7</v>
      </c>
      <c r="E538" s="45">
        <v>0.7</v>
      </c>
      <c r="F538" s="45">
        <v>102</v>
      </c>
      <c r="G538" s="45">
        <v>177</v>
      </c>
      <c r="H538" s="45">
        <v>52</v>
      </c>
      <c r="I538" s="46">
        <f t="shared" si="136"/>
        <v>10</v>
      </c>
      <c r="J538" s="46">
        <f t="shared" si="137"/>
        <v>8.75</v>
      </c>
      <c r="K538" s="46">
        <f t="shared" si="138"/>
        <v>17.5</v>
      </c>
      <c r="L538" s="46">
        <f t="shared" si="139"/>
        <v>51.666666666666664</v>
      </c>
      <c r="M538" s="46">
        <f t="shared" si="140"/>
        <v>113.5</v>
      </c>
      <c r="N538" s="46">
        <f t="shared" si="141"/>
        <v>71.25</v>
      </c>
      <c r="O538" s="46">
        <f t="shared" si="142"/>
        <v>113.5</v>
      </c>
      <c r="P538" s="47" t="str">
        <f t="shared" si="143"/>
        <v>PM10</v>
      </c>
      <c r="Q538" s="47" t="str">
        <f t="shared" si="144"/>
        <v>三级，轻度污染</v>
      </c>
      <c r="R538" s="48">
        <f t="shared" si="145"/>
        <v>29.378531073446329</v>
      </c>
      <c r="S538" s="48">
        <f t="shared" si="146"/>
        <v>12.74265591569965</v>
      </c>
      <c r="T538" s="48">
        <f t="shared" si="147"/>
        <v>16.635875157746678</v>
      </c>
      <c r="U538" s="49" t="str">
        <f t="shared" si="148"/>
        <v>PM10</v>
      </c>
      <c r="V538" s="48">
        <f t="shared" si="149"/>
        <v>481</v>
      </c>
      <c r="W538" s="49">
        <f t="shared" si="150"/>
        <v>0</v>
      </c>
      <c r="X538" s="49" t="str">
        <f t="shared" si="151"/>
        <v>PM10</v>
      </c>
      <c r="Y538" s="48">
        <f t="shared" si="152"/>
        <v>264.55</v>
      </c>
    </row>
    <row r="539" spans="1:25">
      <c r="A539" s="44" t="s">
        <v>42</v>
      </c>
      <c r="B539" s="44" t="s">
        <v>578</v>
      </c>
      <c r="C539" s="45">
        <v>9</v>
      </c>
      <c r="D539" s="45">
        <v>9</v>
      </c>
      <c r="E539" s="45">
        <v>0.7</v>
      </c>
      <c r="F539" s="45">
        <v>97</v>
      </c>
      <c r="G539" s="45">
        <v>167</v>
      </c>
      <c r="H539" s="45">
        <v>49</v>
      </c>
      <c r="I539" s="46">
        <f t="shared" si="136"/>
        <v>9</v>
      </c>
      <c r="J539" s="46">
        <f t="shared" si="137"/>
        <v>11.25</v>
      </c>
      <c r="K539" s="46">
        <f t="shared" si="138"/>
        <v>17.5</v>
      </c>
      <c r="L539" s="46">
        <f t="shared" si="139"/>
        <v>48.5</v>
      </c>
      <c r="M539" s="46">
        <f t="shared" si="140"/>
        <v>108.5</v>
      </c>
      <c r="N539" s="46">
        <f t="shared" si="141"/>
        <v>67.5</v>
      </c>
      <c r="O539" s="46">
        <f t="shared" si="142"/>
        <v>108.5</v>
      </c>
      <c r="P539" s="47" t="str">
        <f t="shared" si="143"/>
        <v>PM10</v>
      </c>
      <c r="Q539" s="47" t="str">
        <f t="shared" si="144"/>
        <v>三级，轻度污染</v>
      </c>
      <c r="R539" s="48">
        <f t="shared" si="145"/>
        <v>29.341317365269461</v>
      </c>
      <c r="S539" s="48">
        <f t="shared" si="146"/>
        <v>13.270172910357973</v>
      </c>
      <c r="T539" s="48">
        <f t="shared" si="147"/>
        <v>16.07114445491149</v>
      </c>
      <c r="U539" s="49" t="str">
        <f t="shared" si="148"/>
        <v>PM10</v>
      </c>
      <c r="V539" s="48">
        <f t="shared" si="149"/>
        <v>450.33333333333331</v>
      </c>
      <c r="W539" s="49">
        <f t="shared" si="150"/>
        <v>0</v>
      </c>
      <c r="X539" s="49" t="str">
        <f t="shared" si="151"/>
        <v>PM10</v>
      </c>
      <c r="Y539" s="48">
        <f t="shared" si="152"/>
        <v>247.68333333333334</v>
      </c>
    </row>
    <row r="540" spans="1:25">
      <c r="A540" s="44" t="s">
        <v>42</v>
      </c>
      <c r="B540" s="44" t="s">
        <v>579</v>
      </c>
      <c r="C540" s="45">
        <v>9</v>
      </c>
      <c r="D540" s="45">
        <v>14</v>
      </c>
      <c r="E540" s="45">
        <v>0.7</v>
      </c>
      <c r="F540" s="45">
        <v>89</v>
      </c>
      <c r="G540" s="45">
        <v>152</v>
      </c>
      <c r="H540" s="45">
        <v>49</v>
      </c>
      <c r="I540" s="46">
        <f t="shared" si="136"/>
        <v>9</v>
      </c>
      <c r="J540" s="46">
        <f t="shared" si="137"/>
        <v>17.5</v>
      </c>
      <c r="K540" s="46">
        <f t="shared" si="138"/>
        <v>17.5</v>
      </c>
      <c r="L540" s="46">
        <f t="shared" si="139"/>
        <v>44.5</v>
      </c>
      <c r="M540" s="46">
        <f t="shared" si="140"/>
        <v>101</v>
      </c>
      <c r="N540" s="46">
        <f t="shared" si="141"/>
        <v>67.5</v>
      </c>
      <c r="O540" s="46">
        <f t="shared" si="142"/>
        <v>101</v>
      </c>
      <c r="P540" s="47" t="str">
        <f t="shared" si="143"/>
        <v>PM10</v>
      </c>
      <c r="Q540" s="47" t="str">
        <f t="shared" si="144"/>
        <v>三级，轻度污染</v>
      </c>
      <c r="R540" s="48">
        <f t="shared" si="145"/>
        <v>32.236842105263158</v>
      </c>
      <c r="S540" s="48">
        <f t="shared" si="146"/>
        <v>13.631949357463762</v>
      </c>
      <c r="T540" s="48">
        <f t="shared" si="147"/>
        <v>18.604892747799397</v>
      </c>
      <c r="U540" s="49" t="str">
        <f t="shared" si="148"/>
        <v>PM10</v>
      </c>
      <c r="V540" s="48">
        <f t="shared" si="149"/>
        <v>418</v>
      </c>
      <c r="W540" s="49">
        <f t="shared" si="150"/>
        <v>0</v>
      </c>
      <c r="X540" s="49" t="str">
        <f t="shared" si="151"/>
        <v>PM10</v>
      </c>
      <c r="Y540" s="48">
        <f t="shared" si="152"/>
        <v>229.9</v>
      </c>
    </row>
    <row r="541" spans="1:25">
      <c r="A541" s="44" t="s">
        <v>42</v>
      </c>
      <c r="B541" s="44" t="s">
        <v>580</v>
      </c>
      <c r="C541" s="45">
        <v>10</v>
      </c>
      <c r="D541" s="45">
        <v>21</v>
      </c>
      <c r="E541" s="45">
        <v>0.7</v>
      </c>
      <c r="F541" s="45">
        <v>86</v>
      </c>
      <c r="G541" s="45">
        <v>161</v>
      </c>
      <c r="H541" s="45">
        <v>50</v>
      </c>
      <c r="I541" s="46">
        <f t="shared" si="136"/>
        <v>10</v>
      </c>
      <c r="J541" s="46">
        <f t="shared" si="137"/>
        <v>26.25</v>
      </c>
      <c r="K541" s="46">
        <f t="shared" si="138"/>
        <v>17.5</v>
      </c>
      <c r="L541" s="46">
        <f t="shared" si="139"/>
        <v>43</v>
      </c>
      <c r="M541" s="46">
        <f t="shared" si="140"/>
        <v>105.5</v>
      </c>
      <c r="N541" s="46">
        <f t="shared" si="141"/>
        <v>68.75</v>
      </c>
      <c r="O541" s="46">
        <f t="shared" si="142"/>
        <v>105.5</v>
      </c>
      <c r="P541" s="47" t="str">
        <f t="shared" si="143"/>
        <v>PM10</v>
      </c>
      <c r="Q541" s="47" t="str">
        <f t="shared" si="144"/>
        <v>三级，轻度污染</v>
      </c>
      <c r="R541" s="48">
        <f t="shared" si="145"/>
        <v>31.05590062111801</v>
      </c>
      <c r="S541" s="48">
        <f t="shared" si="146"/>
        <v>14.29312046251723</v>
      </c>
      <c r="T541" s="48">
        <f t="shared" si="147"/>
        <v>16.76278015860078</v>
      </c>
      <c r="U541" s="49" t="str">
        <f t="shared" si="148"/>
        <v>PM10</v>
      </c>
      <c r="V541" s="48">
        <f t="shared" si="149"/>
        <v>385</v>
      </c>
      <c r="W541" s="49">
        <f t="shared" si="150"/>
        <v>0</v>
      </c>
      <c r="X541" s="49" t="str">
        <f t="shared" si="151"/>
        <v>PM10</v>
      </c>
      <c r="Y541" s="48">
        <f t="shared" si="152"/>
        <v>211.75</v>
      </c>
    </row>
    <row r="542" spans="1:25">
      <c r="A542" s="44" t="s">
        <v>42</v>
      </c>
      <c r="B542" s="44" t="s">
        <v>581</v>
      </c>
      <c r="C542" s="45">
        <v>9</v>
      </c>
      <c r="D542" s="45">
        <v>15</v>
      </c>
      <c r="E542" s="45">
        <v>0.7</v>
      </c>
      <c r="F542" s="45">
        <v>103</v>
      </c>
      <c r="G542" s="45">
        <v>168</v>
      </c>
      <c r="H542" s="45">
        <v>47</v>
      </c>
      <c r="I542" s="46">
        <f t="shared" si="136"/>
        <v>9</v>
      </c>
      <c r="J542" s="46">
        <f t="shared" si="137"/>
        <v>18.75</v>
      </c>
      <c r="K542" s="46">
        <f t="shared" si="138"/>
        <v>17.5</v>
      </c>
      <c r="L542" s="46">
        <f t="shared" si="139"/>
        <v>52.5</v>
      </c>
      <c r="M542" s="46">
        <f t="shared" si="140"/>
        <v>109</v>
      </c>
      <c r="N542" s="46">
        <f t="shared" si="141"/>
        <v>65</v>
      </c>
      <c r="O542" s="46">
        <f t="shared" si="142"/>
        <v>109</v>
      </c>
      <c r="P542" s="47" t="str">
        <f t="shared" si="143"/>
        <v>PM10</v>
      </c>
      <c r="Q542" s="47" t="str">
        <f t="shared" si="144"/>
        <v>三级，轻度污染</v>
      </c>
      <c r="R542" s="48">
        <f t="shared" si="145"/>
        <v>27.976190476190478</v>
      </c>
      <c r="S542" s="48">
        <f t="shared" si="146"/>
        <v>14.814445514277066</v>
      </c>
      <c r="T542" s="48">
        <f t="shared" si="147"/>
        <v>13.161744961913412</v>
      </c>
      <c r="U542" s="49" t="str">
        <f t="shared" si="148"/>
        <v>PM10</v>
      </c>
      <c r="V542" s="48">
        <f t="shared" si="149"/>
        <v>355.33333333333331</v>
      </c>
      <c r="W542" s="49">
        <f t="shared" si="150"/>
        <v>0</v>
      </c>
      <c r="X542" s="49" t="str">
        <f t="shared" si="151"/>
        <v>PM10</v>
      </c>
      <c r="Y542" s="48">
        <f t="shared" si="152"/>
        <v>195.43333333333334</v>
      </c>
    </row>
    <row r="543" spans="1:25">
      <c r="A543" s="44" t="s">
        <v>42</v>
      </c>
      <c r="B543" s="44" t="s">
        <v>582</v>
      </c>
      <c r="C543" s="45">
        <v>9</v>
      </c>
      <c r="D543" s="45">
        <v>10</v>
      </c>
      <c r="E543" s="45">
        <v>0.6</v>
      </c>
      <c r="F543" s="45">
        <v>111</v>
      </c>
      <c r="G543" s="45">
        <v>164</v>
      </c>
      <c r="H543" s="45">
        <v>45</v>
      </c>
      <c r="I543" s="46">
        <f t="shared" si="136"/>
        <v>9</v>
      </c>
      <c r="J543" s="46">
        <f t="shared" si="137"/>
        <v>12.5</v>
      </c>
      <c r="K543" s="46">
        <f t="shared" si="138"/>
        <v>15</v>
      </c>
      <c r="L543" s="46">
        <f t="shared" si="139"/>
        <v>59.166666666666664</v>
      </c>
      <c r="M543" s="46">
        <f t="shared" si="140"/>
        <v>107</v>
      </c>
      <c r="N543" s="46">
        <f t="shared" si="141"/>
        <v>62.5</v>
      </c>
      <c r="O543" s="46">
        <f t="shared" si="142"/>
        <v>107</v>
      </c>
      <c r="P543" s="47" t="str">
        <f t="shared" si="143"/>
        <v>PM10</v>
      </c>
      <c r="Q543" s="47" t="str">
        <f t="shared" si="144"/>
        <v>三级，轻度污染</v>
      </c>
      <c r="R543" s="48">
        <f t="shared" si="145"/>
        <v>27.439024390243905</v>
      </c>
      <c r="S543" s="48">
        <f t="shared" si="146"/>
        <v>14.837500510923613</v>
      </c>
      <c r="T543" s="48">
        <f t="shared" si="147"/>
        <v>12.601523879320291</v>
      </c>
      <c r="U543" s="49" t="str">
        <f t="shared" si="148"/>
        <v>PM10</v>
      </c>
      <c r="V543" s="48">
        <f t="shared" si="149"/>
        <v>340.33333333333331</v>
      </c>
      <c r="W543" s="49">
        <f t="shared" si="150"/>
        <v>0</v>
      </c>
      <c r="X543" s="49" t="str">
        <f t="shared" si="151"/>
        <v>PM10</v>
      </c>
      <c r="Y543" s="48">
        <f t="shared" si="152"/>
        <v>187.18333333333334</v>
      </c>
    </row>
    <row r="544" spans="1:25">
      <c r="A544" s="44" t="s">
        <v>42</v>
      </c>
      <c r="B544" s="44" t="s">
        <v>583</v>
      </c>
      <c r="C544" s="45">
        <v>9</v>
      </c>
      <c r="D544" s="45">
        <v>10</v>
      </c>
      <c r="E544" s="45">
        <v>0.6</v>
      </c>
      <c r="F544" s="45">
        <v>117</v>
      </c>
      <c r="G544" s="45">
        <v>137</v>
      </c>
      <c r="H544" s="45">
        <v>47</v>
      </c>
      <c r="I544" s="46">
        <f t="shared" si="136"/>
        <v>9</v>
      </c>
      <c r="J544" s="46">
        <f t="shared" si="137"/>
        <v>12.5</v>
      </c>
      <c r="K544" s="46">
        <f t="shared" si="138"/>
        <v>15</v>
      </c>
      <c r="L544" s="46">
        <f t="shared" si="139"/>
        <v>64.166666666666671</v>
      </c>
      <c r="M544" s="46">
        <f t="shared" si="140"/>
        <v>93.5</v>
      </c>
      <c r="N544" s="46">
        <f t="shared" si="141"/>
        <v>65</v>
      </c>
      <c r="O544" s="46">
        <f t="shared" si="142"/>
        <v>93.5</v>
      </c>
      <c r="P544" s="47" t="str">
        <f t="shared" si="143"/>
        <v>PM10</v>
      </c>
      <c r="Q544" s="47" t="str">
        <f t="shared" si="144"/>
        <v>二级，良</v>
      </c>
      <c r="R544" s="48">
        <f t="shared" si="145"/>
        <v>34.306569343065696</v>
      </c>
      <c r="S544" s="48">
        <f t="shared" si="146"/>
        <v>14.785650502627611</v>
      </c>
      <c r="T544" s="48">
        <f t="shared" si="147"/>
        <v>19.520918840438085</v>
      </c>
      <c r="U544" s="49" t="b">
        <f t="shared" si="148"/>
        <v>0</v>
      </c>
      <c r="V544" s="48">
        <f t="shared" si="149"/>
        <v>329.66666666666669</v>
      </c>
      <c r="W544" s="49">
        <f t="shared" si="150"/>
        <v>0</v>
      </c>
      <c r="X544" s="49" t="b">
        <f t="shared" si="151"/>
        <v>0</v>
      </c>
      <c r="Y544" s="48">
        <f t="shared" si="152"/>
        <v>181.31666666666666</v>
      </c>
    </row>
    <row r="545" spans="1:25">
      <c r="A545" s="33" t="s">
        <v>42</v>
      </c>
      <c r="B545" s="33" t="s">
        <v>584</v>
      </c>
      <c r="C545" s="34">
        <v>9</v>
      </c>
      <c r="D545" s="34">
        <v>7</v>
      </c>
      <c r="E545" s="34">
        <v>0.6</v>
      </c>
      <c r="F545" s="34">
        <v>128</v>
      </c>
      <c r="G545" s="34">
        <v>120</v>
      </c>
      <c r="H545" s="34">
        <v>47</v>
      </c>
      <c r="I545" s="10">
        <f t="shared" si="136"/>
        <v>9</v>
      </c>
      <c r="J545" s="10">
        <f t="shared" si="137"/>
        <v>8.75</v>
      </c>
      <c r="K545" s="10">
        <f t="shared" si="138"/>
        <v>15</v>
      </c>
      <c r="L545" s="10">
        <f t="shared" si="139"/>
        <v>73.333333333333329</v>
      </c>
      <c r="M545" s="10">
        <f t="shared" si="140"/>
        <v>85</v>
      </c>
      <c r="N545" s="10">
        <f t="shared" si="141"/>
        <v>65</v>
      </c>
      <c r="O545" s="10">
        <f t="shared" si="142"/>
        <v>85</v>
      </c>
      <c r="P545" s="35" t="str">
        <f t="shared" si="143"/>
        <v>PM10</v>
      </c>
      <c r="Q545" s="35" t="str">
        <f t="shared" si="144"/>
        <v>二级，良</v>
      </c>
      <c r="R545" s="36">
        <f t="shared" si="145"/>
        <v>39.166666666666664</v>
      </c>
      <c r="S545" s="36">
        <f t="shared" si="146"/>
        <v>15.196320358429226</v>
      </c>
      <c r="T545" s="36">
        <f t="shared" si="147"/>
        <v>23.970346308237438</v>
      </c>
      <c r="U545" s="37" t="b">
        <f t="shared" si="148"/>
        <v>0</v>
      </c>
      <c r="V545" s="36">
        <f t="shared" si="149"/>
        <v>316.33333333333331</v>
      </c>
      <c r="W545" s="37">
        <f t="shared" si="150"/>
        <v>0</v>
      </c>
      <c r="X545" s="37" t="b">
        <f t="shared" si="151"/>
        <v>0</v>
      </c>
      <c r="Y545" s="36">
        <f t="shared" si="152"/>
        <v>173.98333333333332</v>
      </c>
    </row>
    <row r="546" spans="1:25">
      <c r="A546" s="33" t="s">
        <v>42</v>
      </c>
      <c r="B546" s="33" t="s">
        <v>585</v>
      </c>
      <c r="C546" s="34">
        <v>9</v>
      </c>
      <c r="D546" s="34">
        <v>6</v>
      </c>
      <c r="E546" s="34">
        <v>0.6</v>
      </c>
      <c r="F546" s="34">
        <v>133</v>
      </c>
      <c r="G546" s="34">
        <v>124</v>
      </c>
      <c r="H546" s="34">
        <v>43</v>
      </c>
      <c r="I546" s="10">
        <f t="shared" si="136"/>
        <v>9</v>
      </c>
      <c r="J546" s="10">
        <f t="shared" si="137"/>
        <v>7.5</v>
      </c>
      <c r="K546" s="10">
        <f t="shared" si="138"/>
        <v>15</v>
      </c>
      <c r="L546" s="10">
        <f t="shared" si="139"/>
        <v>77.5</v>
      </c>
      <c r="M546" s="10">
        <f t="shared" si="140"/>
        <v>87</v>
      </c>
      <c r="N546" s="10">
        <f t="shared" si="141"/>
        <v>60</v>
      </c>
      <c r="O546" s="10">
        <f t="shared" si="142"/>
        <v>87</v>
      </c>
      <c r="P546" s="35" t="str">
        <f t="shared" si="143"/>
        <v>PM10</v>
      </c>
      <c r="Q546" s="35" t="str">
        <f t="shared" si="144"/>
        <v>二级，良</v>
      </c>
      <c r="R546" s="36">
        <f t="shared" si="145"/>
        <v>34.677419354838712</v>
      </c>
      <c r="S546" s="36">
        <f t="shared" si="146"/>
        <v>16.01509946687899</v>
      </c>
      <c r="T546" s="36">
        <f t="shared" si="147"/>
        <v>18.662319887959722</v>
      </c>
      <c r="U546" s="37" t="b">
        <f t="shared" si="148"/>
        <v>0</v>
      </c>
      <c r="V546" s="36">
        <f t="shared" si="149"/>
        <v>300.66666666666669</v>
      </c>
      <c r="W546" s="37">
        <f t="shared" si="150"/>
        <v>0</v>
      </c>
      <c r="X546" s="37" t="b">
        <f t="shared" si="151"/>
        <v>0</v>
      </c>
      <c r="Y546" s="36">
        <f t="shared" si="152"/>
        <v>165.36666666666667</v>
      </c>
    </row>
    <row r="547" spans="1:25">
      <c r="A547" s="33" t="s">
        <v>42</v>
      </c>
      <c r="B547" s="33" t="s">
        <v>586</v>
      </c>
      <c r="C547" s="34">
        <v>9</v>
      </c>
      <c r="D547" s="34">
        <v>6</v>
      </c>
      <c r="E547" s="34">
        <v>0.6</v>
      </c>
      <c r="F547" s="34">
        <v>135</v>
      </c>
      <c r="G547" s="34">
        <v>126</v>
      </c>
      <c r="H547" s="34">
        <v>43</v>
      </c>
      <c r="I547" s="10">
        <f t="shared" si="136"/>
        <v>9</v>
      </c>
      <c r="J547" s="10">
        <f t="shared" si="137"/>
        <v>7.5</v>
      </c>
      <c r="K547" s="10">
        <f t="shared" si="138"/>
        <v>15</v>
      </c>
      <c r="L547" s="10">
        <f t="shared" si="139"/>
        <v>79.166666666666671</v>
      </c>
      <c r="M547" s="10">
        <f t="shared" si="140"/>
        <v>88</v>
      </c>
      <c r="N547" s="10">
        <f t="shared" si="141"/>
        <v>60</v>
      </c>
      <c r="O547" s="10">
        <f t="shared" si="142"/>
        <v>88</v>
      </c>
      <c r="P547" s="35" t="str">
        <f t="shared" si="143"/>
        <v>PM10</v>
      </c>
      <c r="Q547" s="35" t="str">
        <f t="shared" si="144"/>
        <v>二级，良</v>
      </c>
      <c r="R547" s="36">
        <f t="shared" si="145"/>
        <v>34.126984126984127</v>
      </c>
      <c r="S547" s="36">
        <f t="shared" si="146"/>
        <v>16.218480904343622</v>
      </c>
      <c r="T547" s="36">
        <f t="shared" si="147"/>
        <v>17.908503222640505</v>
      </c>
      <c r="U547" s="37" t="b">
        <f t="shared" si="148"/>
        <v>0</v>
      </c>
      <c r="V547" s="36">
        <f t="shared" si="149"/>
        <v>291.33333333333331</v>
      </c>
      <c r="W547" s="37">
        <f t="shared" si="150"/>
        <v>0</v>
      </c>
      <c r="X547" s="37" t="b">
        <f t="shared" si="151"/>
        <v>0</v>
      </c>
      <c r="Y547" s="36">
        <f t="shared" si="152"/>
        <v>160.23333333333332</v>
      </c>
    </row>
    <row r="548" spans="1:25">
      <c r="A548" s="33" t="s">
        <v>42</v>
      </c>
      <c r="B548" s="33" t="s">
        <v>587</v>
      </c>
      <c r="C548" s="34">
        <v>10</v>
      </c>
      <c r="D548" s="34">
        <v>7</v>
      </c>
      <c r="E548" s="34">
        <v>0.6</v>
      </c>
      <c r="F548" s="34">
        <v>139</v>
      </c>
      <c r="G548" s="34">
        <v>126</v>
      </c>
      <c r="H548" s="33">
        <v>43</v>
      </c>
      <c r="I548" s="10">
        <f t="shared" si="136"/>
        <v>10</v>
      </c>
      <c r="J548" s="10">
        <f t="shared" si="137"/>
        <v>8.75</v>
      </c>
      <c r="K548" s="10">
        <f t="shared" si="138"/>
        <v>15</v>
      </c>
      <c r="L548" s="10">
        <f t="shared" si="139"/>
        <v>82.5</v>
      </c>
      <c r="M548" s="10">
        <f t="shared" si="140"/>
        <v>88</v>
      </c>
      <c r="N548" s="10">
        <f t="shared" si="141"/>
        <v>60</v>
      </c>
      <c r="O548" s="10">
        <f t="shared" si="142"/>
        <v>88</v>
      </c>
      <c r="P548" s="35" t="str">
        <f t="shared" si="143"/>
        <v>PM10</v>
      </c>
      <c r="Q548" s="35" t="str">
        <f t="shared" si="144"/>
        <v>二级，良</v>
      </c>
      <c r="R548" s="36">
        <f t="shared" si="145"/>
        <v>34.126984126984127</v>
      </c>
      <c r="S548" s="36">
        <f t="shared" si="146"/>
        <v>16.474404529832466</v>
      </c>
      <c r="T548" s="36">
        <f t="shared" si="147"/>
        <v>17.652579597151661</v>
      </c>
      <c r="U548" s="37" t="b">
        <f t="shared" si="148"/>
        <v>0</v>
      </c>
      <c r="V548" s="36">
        <f t="shared" si="149"/>
        <v>279.66666666666669</v>
      </c>
      <c r="W548" s="37">
        <f t="shared" si="150"/>
        <v>0</v>
      </c>
      <c r="X548" s="37" t="b">
        <f t="shared" si="151"/>
        <v>0</v>
      </c>
      <c r="Y548" s="36">
        <f t="shared" si="152"/>
        <v>153.81666666666666</v>
      </c>
    </row>
    <row r="549" spans="1:25">
      <c r="A549" s="33" t="s">
        <v>42</v>
      </c>
      <c r="B549" s="33" t="s">
        <v>588</v>
      </c>
      <c r="C549" s="34">
        <v>12</v>
      </c>
      <c r="D549" s="34">
        <v>7</v>
      </c>
      <c r="E549" s="34">
        <v>0.6</v>
      </c>
      <c r="F549" s="34">
        <v>142</v>
      </c>
      <c r="G549" s="34">
        <v>137</v>
      </c>
      <c r="H549" s="33">
        <v>58</v>
      </c>
      <c r="I549" s="10">
        <f t="shared" si="136"/>
        <v>12</v>
      </c>
      <c r="J549" s="10">
        <f t="shared" si="137"/>
        <v>8.75</v>
      </c>
      <c r="K549" s="10">
        <f t="shared" si="138"/>
        <v>15</v>
      </c>
      <c r="L549" s="10">
        <f t="shared" si="139"/>
        <v>85</v>
      </c>
      <c r="M549" s="10">
        <f t="shared" si="140"/>
        <v>93.5</v>
      </c>
      <c r="N549" s="10">
        <f t="shared" si="141"/>
        <v>78.75</v>
      </c>
      <c r="O549" s="10">
        <f t="shared" si="142"/>
        <v>93.5</v>
      </c>
      <c r="P549" s="35" t="str">
        <f t="shared" si="143"/>
        <v>PM10</v>
      </c>
      <c r="Q549" s="35" t="str">
        <f t="shared" si="144"/>
        <v>二级，良</v>
      </c>
      <c r="R549" s="36">
        <f t="shared" si="145"/>
        <v>42.335766423357661</v>
      </c>
      <c r="S549" s="36">
        <f t="shared" si="146"/>
        <v>16.986970667398605</v>
      </c>
      <c r="T549" s="36">
        <f t="shared" si="147"/>
        <v>25.348795755959056</v>
      </c>
      <c r="U549" s="37" t="b">
        <f t="shared" si="148"/>
        <v>0</v>
      </c>
      <c r="V549" s="36">
        <f t="shared" si="149"/>
        <v>265.66666666666669</v>
      </c>
      <c r="W549" s="37">
        <f t="shared" si="150"/>
        <v>0</v>
      </c>
      <c r="X549" s="37" t="b">
        <f t="shared" si="151"/>
        <v>0</v>
      </c>
      <c r="Y549" s="36">
        <f t="shared" si="152"/>
        <v>146.11666666666667</v>
      </c>
    </row>
    <row r="550" spans="1:25">
      <c r="A550" s="33" t="s">
        <v>42</v>
      </c>
      <c r="B550" s="33" t="s">
        <v>589</v>
      </c>
      <c r="C550" s="34">
        <v>16</v>
      </c>
      <c r="D550" s="34">
        <v>9</v>
      </c>
      <c r="E550" s="34">
        <v>0.7</v>
      </c>
      <c r="F550" s="34">
        <v>150</v>
      </c>
      <c r="G550" s="34">
        <v>146</v>
      </c>
      <c r="H550" s="34">
        <v>86</v>
      </c>
      <c r="I550" s="10">
        <f t="shared" si="136"/>
        <v>16</v>
      </c>
      <c r="J550" s="10">
        <f t="shared" si="137"/>
        <v>11.25</v>
      </c>
      <c r="K550" s="10">
        <f t="shared" si="138"/>
        <v>17.5</v>
      </c>
      <c r="L550" s="10">
        <f t="shared" si="139"/>
        <v>91.666666666666657</v>
      </c>
      <c r="M550" s="10">
        <f t="shared" si="140"/>
        <v>98</v>
      </c>
      <c r="N550" s="10">
        <f t="shared" si="141"/>
        <v>113.75</v>
      </c>
      <c r="O550" s="10">
        <f t="shared" si="142"/>
        <v>113.75</v>
      </c>
      <c r="P550" s="35" t="str">
        <f t="shared" si="143"/>
        <v>PM2.5</v>
      </c>
      <c r="Q550" s="35" t="str">
        <f t="shared" si="144"/>
        <v>三级，轻度污染</v>
      </c>
      <c r="R550" s="36">
        <f t="shared" si="145"/>
        <v>58.904109589041099</v>
      </c>
      <c r="S550" s="36">
        <f t="shared" si="146"/>
        <v>18.228365836824747</v>
      </c>
      <c r="T550" s="36">
        <f t="shared" si="147"/>
        <v>40.675743752216349</v>
      </c>
      <c r="U550" s="37" t="b">
        <f t="shared" si="148"/>
        <v>0</v>
      </c>
      <c r="V550" s="36">
        <f t="shared" si="149"/>
        <v>256.66666666666669</v>
      </c>
      <c r="W550" s="37">
        <f t="shared" si="150"/>
        <v>0</v>
      </c>
      <c r="X550" s="37" t="b">
        <f t="shared" si="151"/>
        <v>0</v>
      </c>
      <c r="Y550" s="36">
        <f t="shared" si="152"/>
        <v>141.16666666666669</v>
      </c>
    </row>
    <row r="551" spans="1:25">
      <c r="A551" s="33" t="s">
        <v>42</v>
      </c>
      <c r="B551" s="33" t="s">
        <v>590</v>
      </c>
      <c r="C551" s="34">
        <v>12</v>
      </c>
      <c r="D551" s="34">
        <v>8</v>
      </c>
      <c r="E551" s="34">
        <v>0.6</v>
      </c>
      <c r="F551" s="34">
        <v>128</v>
      </c>
      <c r="G551" s="34">
        <v>143</v>
      </c>
      <c r="H551" s="33">
        <v>86</v>
      </c>
      <c r="I551" s="10">
        <f t="shared" si="136"/>
        <v>12</v>
      </c>
      <c r="J551" s="10">
        <f t="shared" si="137"/>
        <v>10</v>
      </c>
      <c r="K551" s="10">
        <f t="shared" si="138"/>
        <v>15</v>
      </c>
      <c r="L551" s="10">
        <f t="shared" si="139"/>
        <v>73.333333333333329</v>
      </c>
      <c r="M551" s="10">
        <f t="shared" si="140"/>
        <v>96.5</v>
      </c>
      <c r="N551" s="10">
        <f t="shared" si="141"/>
        <v>113.75</v>
      </c>
      <c r="O551" s="10">
        <f t="shared" si="142"/>
        <v>113.75</v>
      </c>
      <c r="P551" s="35" t="str">
        <f t="shared" si="143"/>
        <v>PM2.5</v>
      </c>
      <c r="Q551" s="35" t="str">
        <f t="shared" si="144"/>
        <v>三级，轻度污染</v>
      </c>
      <c r="R551" s="36">
        <f t="shared" si="145"/>
        <v>60.139860139860133</v>
      </c>
      <c r="S551" s="36">
        <f t="shared" si="146"/>
        <v>20.2781608573227</v>
      </c>
      <c r="T551" s="36">
        <f t="shared" si="147"/>
        <v>39.86169928253743</v>
      </c>
      <c r="U551" s="37" t="b">
        <f t="shared" si="148"/>
        <v>0</v>
      </c>
      <c r="V551" s="36">
        <f t="shared" si="149"/>
        <v>259.66666666666669</v>
      </c>
      <c r="W551" s="37">
        <f t="shared" si="150"/>
        <v>0</v>
      </c>
      <c r="X551" s="37" t="b">
        <f t="shared" si="151"/>
        <v>0</v>
      </c>
      <c r="Y551" s="36">
        <f t="shared" si="152"/>
        <v>142.81666666666666</v>
      </c>
    </row>
    <row r="552" spans="1:25">
      <c r="A552" s="33" t="s">
        <v>42</v>
      </c>
      <c r="B552" s="33" t="s">
        <v>591</v>
      </c>
      <c r="C552" s="34">
        <v>8</v>
      </c>
      <c r="D552" s="34">
        <v>7</v>
      </c>
      <c r="E552" s="34">
        <v>0.6</v>
      </c>
      <c r="F552" s="34">
        <v>111</v>
      </c>
      <c r="G552" s="34">
        <v>136</v>
      </c>
      <c r="H552" s="34">
        <v>86</v>
      </c>
      <c r="I552" s="10">
        <f t="shared" si="136"/>
        <v>8</v>
      </c>
      <c r="J552" s="10">
        <f t="shared" si="137"/>
        <v>8.75</v>
      </c>
      <c r="K552" s="10">
        <f t="shared" si="138"/>
        <v>15</v>
      </c>
      <c r="L552" s="10">
        <f t="shared" si="139"/>
        <v>59.166666666666664</v>
      </c>
      <c r="M552" s="10">
        <f t="shared" si="140"/>
        <v>93</v>
      </c>
      <c r="N552" s="10">
        <f t="shared" si="141"/>
        <v>113.75</v>
      </c>
      <c r="O552" s="10">
        <f t="shared" si="142"/>
        <v>113.75</v>
      </c>
      <c r="P552" s="35" t="str">
        <f t="shared" si="143"/>
        <v>PM2.5</v>
      </c>
      <c r="Q552" s="35" t="str">
        <f t="shared" si="144"/>
        <v>三级，轻度污染</v>
      </c>
      <c r="R552" s="36">
        <f t="shared" si="145"/>
        <v>63.235294117647058</v>
      </c>
      <c r="S552" s="36">
        <f t="shared" si="146"/>
        <v>22.025926980088823</v>
      </c>
      <c r="T552" s="36">
        <f t="shared" si="147"/>
        <v>41.209367137558232</v>
      </c>
      <c r="U552" s="37" t="b">
        <f t="shared" si="148"/>
        <v>0</v>
      </c>
      <c r="V552" s="36">
        <f t="shared" si="149"/>
        <v>267.33333333333331</v>
      </c>
      <c r="W552" s="37">
        <f t="shared" si="150"/>
        <v>0</v>
      </c>
      <c r="X552" s="37" t="b">
        <f t="shared" si="151"/>
        <v>0</v>
      </c>
      <c r="Y552" s="36">
        <f t="shared" si="152"/>
        <v>147.03333333333333</v>
      </c>
    </row>
    <row r="553" spans="1:25">
      <c r="A553" s="33" t="s">
        <v>42</v>
      </c>
      <c r="B553" s="33" t="s">
        <v>592</v>
      </c>
      <c r="C553" s="34">
        <v>8</v>
      </c>
      <c r="D553" s="34">
        <v>6</v>
      </c>
      <c r="E553" s="34">
        <v>0.5</v>
      </c>
      <c r="F553" s="34">
        <v>108</v>
      </c>
      <c r="G553" s="34">
        <v>93</v>
      </c>
      <c r="H553" s="34">
        <v>32</v>
      </c>
      <c r="I553" s="10">
        <f t="shared" si="136"/>
        <v>8</v>
      </c>
      <c r="J553" s="10">
        <f t="shared" si="137"/>
        <v>7.5</v>
      </c>
      <c r="K553" s="10">
        <f t="shared" si="138"/>
        <v>12.5</v>
      </c>
      <c r="L553" s="10">
        <f t="shared" si="139"/>
        <v>56.666666666666664</v>
      </c>
      <c r="M553" s="10">
        <f t="shared" si="140"/>
        <v>71.5</v>
      </c>
      <c r="N553" s="10">
        <f t="shared" si="141"/>
        <v>45.714285714285715</v>
      </c>
      <c r="O553" s="10">
        <f t="shared" si="142"/>
        <v>71.5</v>
      </c>
      <c r="P553" s="35" t="str">
        <f t="shared" si="143"/>
        <v>PM10</v>
      </c>
      <c r="Q553" s="35" t="str">
        <f t="shared" si="144"/>
        <v>二级，良</v>
      </c>
      <c r="R553" s="36">
        <f t="shared" si="145"/>
        <v>34.408602150537639</v>
      </c>
      <c r="S553" s="36">
        <f t="shared" si="146"/>
        <v>24.405749876989518</v>
      </c>
      <c r="T553" s="36">
        <f t="shared" si="147"/>
        <v>10.002852273548122</v>
      </c>
      <c r="U553" s="37" t="b">
        <f t="shared" si="148"/>
        <v>0</v>
      </c>
      <c r="V553" s="36">
        <f t="shared" si="149"/>
        <v>271.33333333333331</v>
      </c>
      <c r="W553" s="37">
        <f t="shared" si="150"/>
        <v>0</v>
      </c>
      <c r="X553" s="37" t="b">
        <f t="shared" si="151"/>
        <v>0</v>
      </c>
      <c r="Y553" s="36">
        <f t="shared" si="152"/>
        <v>149.23333333333332</v>
      </c>
    </row>
    <row r="554" spans="1:25">
      <c r="A554" s="33" t="s">
        <v>42</v>
      </c>
      <c r="B554" s="33" t="s">
        <v>593</v>
      </c>
      <c r="C554" s="34">
        <v>10</v>
      </c>
      <c r="D554" s="34">
        <v>8</v>
      </c>
      <c r="E554" s="34">
        <v>0.6</v>
      </c>
      <c r="F554" s="34">
        <v>116</v>
      </c>
      <c r="G554" s="34">
        <v>87</v>
      </c>
      <c r="H554" s="34">
        <v>42</v>
      </c>
      <c r="I554" s="10">
        <f t="shared" si="136"/>
        <v>10</v>
      </c>
      <c r="J554" s="10">
        <f t="shared" si="137"/>
        <v>10</v>
      </c>
      <c r="K554" s="10">
        <f t="shared" si="138"/>
        <v>15</v>
      </c>
      <c r="L554" s="10">
        <f t="shared" si="139"/>
        <v>63.333333333333336</v>
      </c>
      <c r="M554" s="10">
        <f t="shared" si="140"/>
        <v>68.5</v>
      </c>
      <c r="N554" s="10">
        <f t="shared" si="141"/>
        <v>58.75</v>
      </c>
      <c r="O554" s="10">
        <f t="shared" si="142"/>
        <v>68.5</v>
      </c>
      <c r="P554" s="35" t="str">
        <f t="shared" si="143"/>
        <v>PM10</v>
      </c>
      <c r="Q554" s="35" t="str">
        <f t="shared" si="144"/>
        <v>二级，良</v>
      </c>
      <c r="R554" s="36">
        <f t="shared" si="145"/>
        <v>48.275862068965516</v>
      </c>
      <c r="S554" s="36">
        <f t="shared" si="146"/>
        <v>24.429218045618978</v>
      </c>
      <c r="T554" s="36">
        <f t="shared" si="147"/>
        <v>23.846644023346538</v>
      </c>
      <c r="U554" s="37" t="b">
        <f t="shared" si="148"/>
        <v>0</v>
      </c>
      <c r="V554" s="36">
        <f t="shared" si="149"/>
        <v>260.33333333333331</v>
      </c>
      <c r="W554" s="37">
        <f t="shared" si="150"/>
        <v>0</v>
      </c>
      <c r="X554" s="37" t="b">
        <f t="shared" si="151"/>
        <v>0</v>
      </c>
      <c r="Y554" s="36">
        <f t="shared" si="152"/>
        <v>143.18333333333334</v>
      </c>
    </row>
    <row r="555" spans="1:25">
      <c r="A555" s="33" t="s">
        <v>42</v>
      </c>
      <c r="B555" s="33" t="s">
        <v>594</v>
      </c>
      <c r="C555" s="34">
        <v>10</v>
      </c>
      <c r="D555" s="34">
        <v>9</v>
      </c>
      <c r="E555" s="34">
        <v>0.6</v>
      </c>
      <c r="F555" s="34">
        <v>119</v>
      </c>
      <c r="G555" s="34">
        <v>120</v>
      </c>
      <c r="H555" s="34">
        <v>64</v>
      </c>
      <c r="I555" s="10">
        <f t="shared" si="136"/>
        <v>10</v>
      </c>
      <c r="J555" s="10">
        <f t="shared" si="137"/>
        <v>11.25</v>
      </c>
      <c r="K555" s="10">
        <f t="shared" si="138"/>
        <v>15</v>
      </c>
      <c r="L555" s="10">
        <f t="shared" si="139"/>
        <v>65.833333333333329</v>
      </c>
      <c r="M555" s="10">
        <f t="shared" si="140"/>
        <v>85</v>
      </c>
      <c r="N555" s="10">
        <f t="shared" si="141"/>
        <v>86.25</v>
      </c>
      <c r="O555" s="10">
        <f t="shared" si="142"/>
        <v>86.25</v>
      </c>
      <c r="P555" s="35" t="str">
        <f t="shared" si="143"/>
        <v>PM2.5</v>
      </c>
      <c r="Q555" s="35" t="str">
        <f t="shared" si="144"/>
        <v>二级，良</v>
      </c>
      <c r="R555" s="36">
        <f t="shared" si="145"/>
        <v>53.333333333333336</v>
      </c>
      <c r="S555" s="36">
        <f t="shared" si="146"/>
        <v>25.608291207450762</v>
      </c>
      <c r="T555" s="36">
        <f t="shared" si="147"/>
        <v>27.725042125882574</v>
      </c>
      <c r="U555" s="37" t="b">
        <f t="shared" si="148"/>
        <v>0</v>
      </c>
      <c r="V555" s="36">
        <f t="shared" si="149"/>
        <v>247.33333333333334</v>
      </c>
      <c r="W555" s="37">
        <f t="shared" si="150"/>
        <v>0</v>
      </c>
      <c r="X555" s="37" t="b">
        <f t="shared" si="151"/>
        <v>0</v>
      </c>
      <c r="Y555" s="36">
        <f t="shared" si="152"/>
        <v>136.03333333333333</v>
      </c>
    </row>
    <row r="556" spans="1:25">
      <c r="A556" s="33" t="s">
        <v>42</v>
      </c>
      <c r="B556" s="33" t="s">
        <v>595</v>
      </c>
      <c r="C556" s="34">
        <v>9</v>
      </c>
      <c r="D556" s="34">
        <v>6</v>
      </c>
      <c r="E556" s="34">
        <v>0.6</v>
      </c>
      <c r="F556" s="34">
        <v>112</v>
      </c>
      <c r="G556" s="34">
        <v>83</v>
      </c>
      <c r="H556" s="34">
        <v>28</v>
      </c>
      <c r="I556" s="10">
        <f t="shared" si="136"/>
        <v>9</v>
      </c>
      <c r="J556" s="10">
        <f t="shared" si="137"/>
        <v>7.5</v>
      </c>
      <c r="K556" s="10">
        <f t="shared" si="138"/>
        <v>15</v>
      </c>
      <c r="L556" s="10">
        <f t="shared" si="139"/>
        <v>60</v>
      </c>
      <c r="M556" s="10">
        <f t="shared" si="140"/>
        <v>66.5</v>
      </c>
      <c r="N556" s="10">
        <f t="shared" si="141"/>
        <v>40</v>
      </c>
      <c r="O556" s="10">
        <f t="shared" si="142"/>
        <v>66.5</v>
      </c>
      <c r="P556" s="35" t="str">
        <f t="shared" si="143"/>
        <v>PM10</v>
      </c>
      <c r="Q556" s="35" t="str">
        <f t="shared" si="144"/>
        <v>二级，良</v>
      </c>
      <c r="R556" s="36">
        <f t="shared" si="145"/>
        <v>33.734939759036145</v>
      </c>
      <c r="S556" s="36">
        <f t="shared" si="146"/>
        <v>26.524755116615395</v>
      </c>
      <c r="T556" s="36">
        <f t="shared" si="147"/>
        <v>7.2101846424207494</v>
      </c>
      <c r="U556" s="37" t="b">
        <f t="shared" si="148"/>
        <v>0</v>
      </c>
      <c r="V556" s="36">
        <f t="shared" si="149"/>
        <v>241.66666666666666</v>
      </c>
      <c r="W556" s="37">
        <f t="shared" si="150"/>
        <v>0</v>
      </c>
      <c r="X556" s="37" t="b">
        <f t="shared" si="151"/>
        <v>0</v>
      </c>
      <c r="Y556" s="36">
        <f t="shared" si="152"/>
        <v>132.91666666666666</v>
      </c>
    </row>
    <row r="557" spans="1:25">
      <c r="A557" s="33" t="s">
        <v>42</v>
      </c>
      <c r="B557" s="33" t="s">
        <v>596</v>
      </c>
      <c r="C557" s="34">
        <v>13</v>
      </c>
      <c r="D557" s="34">
        <v>7</v>
      </c>
      <c r="E557" s="34">
        <v>0.6</v>
      </c>
      <c r="F557" s="34">
        <v>106</v>
      </c>
      <c r="G557" s="34">
        <v>48</v>
      </c>
      <c r="H557" s="33">
        <v>78</v>
      </c>
      <c r="I557" s="10">
        <f t="shared" ref="I557:I620" si="153">IF(COUNT(C557)=1,IF(C557&gt;2620,500,IF(C557&gt;=2100,(C557-2100)*(500-400)/(2620-2100)+400,IF(C557&gt;=1600,(C557-1600)*(400-300)/(2100-1600)+300,IF(C557&gt;=800,(C557-800)*(300-200)/(1600-800)+200,IF(C557&gt;=475,(C557-475)*(200-150)/(800-475)+150,IF(C557&gt;=150,(C557-150)*(150-100)/(475-150)+100,IF(C557&gt;=50,(C557-50)*(100-50)/(150-50)+50,IF(C557&gt;=0,(C557-0)*(50-0)/(50-0)+0,"无效值")))))))))</f>
        <v>13</v>
      </c>
      <c r="J557" s="10">
        <f t="shared" ref="J557:J620" si="154">IF(COUNT(D557)=1,IF(D557&gt;940,500,IF(D557&gt;=750,(D557-750)*(500-400)/(940-750)+400,IF(D557&gt;=565,(D557-565)*(400-300)/(750-565)+300,IF(D557&gt;=280,(D557-280)*(300-200)/(565-280)+200,IF(D557&gt;=180,(D557-180)*(200-150)/(280-180)+150,IF(D557&gt;=80,(D557-80)*(150-100)/(180-80)+100,IF(D557&gt;=40,(D557-40)*(100-50)/(80-40)+50,IF(D557&gt;=0,(D557-0)*(50-0)/(40-0)+0,"无效值")))))))))</f>
        <v>8.75</v>
      </c>
      <c r="K557" s="10">
        <f t="shared" ref="K557:K620" si="155">IF(COUNT(E557)=1,IF(E557&gt;60,500,IF(E557&gt;=48,(E557-48)*(500-400)/(60-48)+400,IF(E557&gt;=36,(E557-36)*(400-300)/(48-36)+300,IF(E557&gt;=24,(E557-24)*(300-200)/(36-24)+200,IF(E557&gt;=14,(E557-14)*(200-150)/(24-14)+150,IF(E557&gt;=4,(E557-4)*(150-100)/(14-4)+100,IF(E557&gt;=2,(E557-2)*(100-50)/(4-2)+50,IF(E557&gt;=0,(E557-0)*(50-0)/(2-0)+0,"无效值")))))))))</f>
        <v>15</v>
      </c>
      <c r="L557" s="10">
        <f t="shared" ref="L557:L620" si="156">IF(COUNT(F557)=1,IF(F557&gt;800,500,IF(F557&gt;=265,(F557-265)*(300-200)/(800-265)+200,IF(F557&gt;=215,(F557-215)*(200-150)/(265-215)+150,IF(F557&gt;=160,(F557-160)*(150-100)/(215-160)+100,IF(F557&gt;=100,(F557-100)*(100-50)/(160-100)+50,IF(F557&gt;=0,(F557-0)*(50-0)/(100-0)+0,"无效值")))))))</f>
        <v>55</v>
      </c>
      <c r="M557" s="10">
        <f t="shared" ref="M557:M620" si="157">IF(COUNT(G557)=1,IF(G557&gt;600,500,IF(G557&gt;=500,(G557-500)*(500-400)/(600-500)+400,IF(G557&gt;=420,(G557-420)*(400-300)/(500-420)+300,IF(G557&gt;=350,(G557-350)*(300-200)/(420-350)+200,IF(G557&gt;=250,(G557-250)*(200-150)/(350-250)+150,IF(G557&gt;=150,(G557-150)*(150-100)/(250-150)+100,IF(G557&gt;=50,(G557-50)*(100-50)/(150-50)+50,IF(G557&gt;=0,(G557-0)*(50-0)/(50-0)+0,"无效值")))))))))</f>
        <v>48</v>
      </c>
      <c r="N557" s="10">
        <f t="shared" ref="N557:N620" si="158">IF(COUNT(H557)=1,IF(H557&gt;500,500,IF(H557&gt;=350,(H557-350)*(500-400)/(500-350)+400,IF(H557&gt;=250,(H557-250)*(400-300)/(350-250)+300,IF(H557&gt;=150,(H557-150)*(300-200)/(250-150)+200,IF(H557&gt;=115,(H557-115)*(200-150)/(150-115)+150,IF(H557&gt;=75,(H557-75)*(150-100)/(115-75)+100,IF(H557&gt;=35,(H557-35)*(100-50)/(75-35)+50,IF(H557&gt;=0,(H557-0)*(50-0)/(35-0)+0,"无效值")))))))))</f>
        <v>103.75</v>
      </c>
      <c r="O557" s="10">
        <f t="shared" ref="O557:O620" si="159">IF(MAX(I557:N557)&lt;=100,IF(COUNTIF(C557:N557,"&gt;0")=12,MAX(I557:N557),""),MAX(I557:N557))</f>
        <v>103.75</v>
      </c>
      <c r="P557" s="35" t="str">
        <f t="shared" ref="P557:P620" si="160">IF(O557&lt;=50,"",IF(O557=I557,"SO2",IF(O557=J557,"NO2",IF(O557=K557,"CO",IF(O557=L557,"O3",IF(O557=M557,"PM10",IF(O557=N557,"PM2.5",)))))))</f>
        <v>PM2.5</v>
      </c>
      <c r="Q557" s="35" t="str">
        <f t="shared" ref="Q557:Q620" si="161">IF(COUNT(O557)=1,IF(O557&lt;=50,"一级,优",IF(O557&lt;=100,"二级，良",IF(O557&lt;=150,"三级，轻度污染",IF(O557&lt;=200,"四级，中度污染",IF(O557&lt;=300,"五级，重度污染",IF(O557&gt;300,"六级，严重污染")))))))</f>
        <v>三级，轻度污染</v>
      </c>
      <c r="R557" s="36">
        <f t="shared" ref="R557:R620" si="162">H557/G557*100</f>
        <v>162.5</v>
      </c>
      <c r="S557" s="36">
        <f t="shared" ref="S557:S620" si="163">AVERAGE(R551:R556)*0.5</f>
        <v>24.427324297448319</v>
      </c>
      <c r="T557" s="36">
        <f t="shared" ref="T557:T620" si="164">R557-S557</f>
        <v>138.07267570255169</v>
      </c>
      <c r="U557" s="37" t="b">
        <f t="shared" ref="U557:U620" si="165">IF(G557&gt;150,"PM10")</f>
        <v>0</v>
      </c>
      <c r="V557" s="36">
        <f t="shared" ref="V557:V620" si="166">AVERAGE(G551:G556)*2</f>
        <v>220.66666666666666</v>
      </c>
      <c r="W557" s="37">
        <f t="shared" ref="W557:W620" si="167">IF(V557="","",IF(G557&gt;=V557,1,0))</f>
        <v>0</v>
      </c>
      <c r="X557" s="37" t="b">
        <f t="shared" ref="X557:X620" si="168">IF(G557&gt;150,"PM10")</f>
        <v>0</v>
      </c>
      <c r="Y557" s="36">
        <f t="shared" ref="Y557:Y620" si="169">AVERAGE(G551:G556)*10%+AVERAGE(G551:G556)</f>
        <v>121.36666666666666</v>
      </c>
    </row>
    <row r="558" spans="1:25">
      <c r="A558" s="33" t="s">
        <v>42</v>
      </c>
      <c r="B558" s="33" t="s">
        <v>597</v>
      </c>
      <c r="C558" s="34">
        <v>8</v>
      </c>
      <c r="D558" s="34">
        <v>6</v>
      </c>
      <c r="E558" s="34">
        <v>0.5</v>
      </c>
      <c r="F558" s="34">
        <v>110</v>
      </c>
      <c r="G558" s="34">
        <v>71</v>
      </c>
      <c r="H558" s="34">
        <v>78</v>
      </c>
      <c r="I558" s="10">
        <f t="shared" si="153"/>
        <v>8</v>
      </c>
      <c r="J558" s="10">
        <f t="shared" si="154"/>
        <v>7.5</v>
      </c>
      <c r="K558" s="10">
        <f t="shared" si="155"/>
        <v>12.5</v>
      </c>
      <c r="L558" s="10">
        <f t="shared" si="156"/>
        <v>58.333333333333336</v>
      </c>
      <c r="M558" s="10">
        <f t="shared" si="157"/>
        <v>60.5</v>
      </c>
      <c r="N558" s="10">
        <f t="shared" si="158"/>
        <v>103.75</v>
      </c>
      <c r="O558" s="10">
        <f t="shared" si="159"/>
        <v>103.75</v>
      </c>
      <c r="P558" s="35" t="str">
        <f t="shared" si="160"/>
        <v>PM2.5</v>
      </c>
      <c r="Q558" s="35" t="str">
        <f t="shared" si="161"/>
        <v>三级，轻度污染</v>
      </c>
      <c r="R558" s="36">
        <f t="shared" si="162"/>
        <v>109.85915492957747</v>
      </c>
      <c r="S558" s="36">
        <f t="shared" si="163"/>
        <v>32.957335952459978</v>
      </c>
      <c r="T558" s="36">
        <f t="shared" si="164"/>
        <v>76.9018189771175</v>
      </c>
      <c r="U558" s="37" t="b">
        <f t="shared" si="165"/>
        <v>0</v>
      </c>
      <c r="V558" s="36">
        <f t="shared" si="166"/>
        <v>189</v>
      </c>
      <c r="W558" s="37">
        <f t="shared" si="167"/>
        <v>0</v>
      </c>
      <c r="X558" s="37" t="b">
        <f t="shared" si="168"/>
        <v>0</v>
      </c>
      <c r="Y558" s="36">
        <f t="shared" si="169"/>
        <v>103.95</v>
      </c>
    </row>
    <row r="559" spans="1:25">
      <c r="A559" s="33" t="s">
        <v>42</v>
      </c>
      <c r="B559" s="33" t="s">
        <v>598</v>
      </c>
      <c r="C559" s="34">
        <v>8</v>
      </c>
      <c r="D559" s="34">
        <v>7</v>
      </c>
      <c r="E559" s="34">
        <v>0.6</v>
      </c>
      <c r="F559" s="34">
        <v>99</v>
      </c>
      <c r="G559" s="34">
        <v>63</v>
      </c>
      <c r="H559" s="34">
        <v>60</v>
      </c>
      <c r="I559" s="10">
        <f t="shared" si="153"/>
        <v>8</v>
      </c>
      <c r="J559" s="10">
        <f t="shared" si="154"/>
        <v>8.75</v>
      </c>
      <c r="K559" s="10">
        <f t="shared" si="155"/>
        <v>15</v>
      </c>
      <c r="L559" s="10">
        <f t="shared" si="156"/>
        <v>49.5</v>
      </c>
      <c r="M559" s="10">
        <f t="shared" si="157"/>
        <v>56.5</v>
      </c>
      <c r="N559" s="10">
        <f t="shared" si="158"/>
        <v>81.25</v>
      </c>
      <c r="O559" s="10">
        <f t="shared" si="159"/>
        <v>81.25</v>
      </c>
      <c r="P559" s="35" t="str">
        <f t="shared" si="160"/>
        <v>PM2.5</v>
      </c>
      <c r="Q559" s="35" t="str">
        <f t="shared" si="161"/>
        <v>二级，良</v>
      </c>
      <c r="R559" s="36">
        <f t="shared" si="162"/>
        <v>95.238095238095227</v>
      </c>
      <c r="S559" s="36">
        <f t="shared" si="163"/>
        <v>36.842657686787511</v>
      </c>
      <c r="T559" s="36">
        <f t="shared" si="164"/>
        <v>58.395437551307715</v>
      </c>
      <c r="U559" s="37" t="b">
        <f t="shared" si="165"/>
        <v>0</v>
      </c>
      <c r="V559" s="36">
        <f t="shared" si="166"/>
        <v>167.33333333333334</v>
      </c>
      <c r="W559" s="37">
        <f t="shared" si="167"/>
        <v>0</v>
      </c>
      <c r="X559" s="37" t="b">
        <f t="shared" si="168"/>
        <v>0</v>
      </c>
      <c r="Y559" s="36">
        <f t="shared" si="169"/>
        <v>92.033333333333331</v>
      </c>
    </row>
    <row r="560" spans="1:25">
      <c r="A560" s="33" t="s">
        <v>42</v>
      </c>
      <c r="B560" s="33" t="s">
        <v>599</v>
      </c>
      <c r="C560" s="34">
        <v>9</v>
      </c>
      <c r="D560" s="34">
        <v>7</v>
      </c>
      <c r="E560" s="34">
        <v>0.6</v>
      </c>
      <c r="F560" s="34">
        <v>96</v>
      </c>
      <c r="G560" s="34">
        <v>86</v>
      </c>
      <c r="H560" s="34">
        <v>53</v>
      </c>
      <c r="I560" s="10">
        <f t="shared" si="153"/>
        <v>9</v>
      </c>
      <c r="J560" s="10">
        <f t="shared" si="154"/>
        <v>8.75</v>
      </c>
      <c r="K560" s="10">
        <f t="shared" si="155"/>
        <v>15</v>
      </c>
      <c r="L560" s="10">
        <f t="shared" si="156"/>
        <v>48</v>
      </c>
      <c r="M560" s="10">
        <f t="shared" si="157"/>
        <v>68</v>
      </c>
      <c r="N560" s="10">
        <f t="shared" si="158"/>
        <v>72.5</v>
      </c>
      <c r="O560" s="10">
        <f t="shared" si="159"/>
        <v>72.5</v>
      </c>
      <c r="P560" s="35" t="str">
        <f t="shared" si="160"/>
        <v>PM2.5</v>
      </c>
      <c r="Q560" s="35" t="str">
        <f t="shared" si="161"/>
        <v>二级，良</v>
      </c>
      <c r="R560" s="36">
        <f t="shared" si="162"/>
        <v>61.627906976744185</v>
      </c>
      <c r="S560" s="36">
        <f t="shared" si="163"/>
        <v>41.911782110750643</v>
      </c>
      <c r="T560" s="36">
        <f t="shared" si="164"/>
        <v>19.716124865993542</v>
      </c>
      <c r="U560" s="37" t="b">
        <f t="shared" si="165"/>
        <v>0</v>
      </c>
      <c r="V560" s="36">
        <f t="shared" si="166"/>
        <v>157.33333333333334</v>
      </c>
      <c r="W560" s="37">
        <f t="shared" si="167"/>
        <v>0</v>
      </c>
      <c r="X560" s="37" t="b">
        <f t="shared" si="168"/>
        <v>0</v>
      </c>
      <c r="Y560" s="36">
        <f t="shared" si="169"/>
        <v>86.533333333333331</v>
      </c>
    </row>
    <row r="561" spans="1:25">
      <c r="A561" s="33" t="s">
        <v>42</v>
      </c>
      <c r="B561" s="33" t="s">
        <v>600</v>
      </c>
      <c r="C561" s="34">
        <v>9</v>
      </c>
      <c r="D561" s="34">
        <v>8</v>
      </c>
      <c r="E561" s="34">
        <v>0.6</v>
      </c>
      <c r="F561" s="34">
        <v>84</v>
      </c>
      <c r="G561" s="34">
        <v>62</v>
      </c>
      <c r="H561" s="34">
        <v>46</v>
      </c>
      <c r="I561" s="10">
        <f t="shared" si="153"/>
        <v>9</v>
      </c>
      <c r="J561" s="10">
        <f t="shared" si="154"/>
        <v>10</v>
      </c>
      <c r="K561" s="10">
        <f t="shared" si="155"/>
        <v>15</v>
      </c>
      <c r="L561" s="10">
        <f t="shared" si="156"/>
        <v>42</v>
      </c>
      <c r="M561" s="10">
        <f t="shared" si="157"/>
        <v>56</v>
      </c>
      <c r="N561" s="10">
        <f t="shared" si="158"/>
        <v>63.75</v>
      </c>
      <c r="O561" s="10">
        <f t="shared" si="159"/>
        <v>63.75</v>
      </c>
      <c r="P561" s="35" t="str">
        <f t="shared" si="160"/>
        <v>PM2.5</v>
      </c>
      <c r="Q561" s="35" t="str">
        <f t="shared" si="161"/>
        <v>二级，良</v>
      </c>
      <c r="R561" s="36">
        <f t="shared" si="162"/>
        <v>74.193548387096769</v>
      </c>
      <c r="S561" s="36">
        <f t="shared" si="163"/>
        <v>43.024452519732201</v>
      </c>
      <c r="T561" s="36">
        <f t="shared" si="164"/>
        <v>31.169095867364568</v>
      </c>
      <c r="U561" s="37" t="b">
        <f t="shared" si="165"/>
        <v>0</v>
      </c>
      <c r="V561" s="36">
        <f t="shared" si="166"/>
        <v>157</v>
      </c>
      <c r="W561" s="37">
        <f t="shared" si="167"/>
        <v>0</v>
      </c>
      <c r="X561" s="37" t="b">
        <f t="shared" si="168"/>
        <v>0</v>
      </c>
      <c r="Y561" s="36">
        <f t="shared" si="169"/>
        <v>86.35</v>
      </c>
    </row>
    <row r="562" spans="1:25">
      <c r="A562" s="33" t="s">
        <v>42</v>
      </c>
      <c r="B562" s="33" t="s">
        <v>601</v>
      </c>
      <c r="C562" s="34">
        <v>9</v>
      </c>
      <c r="D562" s="34">
        <v>15</v>
      </c>
      <c r="E562" s="34">
        <v>0.7</v>
      </c>
      <c r="F562" s="34">
        <v>67</v>
      </c>
      <c r="G562" s="34">
        <v>63</v>
      </c>
      <c r="H562" s="34">
        <v>46</v>
      </c>
      <c r="I562" s="10">
        <f t="shared" si="153"/>
        <v>9</v>
      </c>
      <c r="J562" s="10">
        <f t="shared" si="154"/>
        <v>18.75</v>
      </c>
      <c r="K562" s="10">
        <f t="shared" si="155"/>
        <v>17.5</v>
      </c>
      <c r="L562" s="10">
        <f t="shared" si="156"/>
        <v>33.5</v>
      </c>
      <c r="M562" s="10">
        <f t="shared" si="157"/>
        <v>56.5</v>
      </c>
      <c r="N562" s="10">
        <f t="shared" si="158"/>
        <v>63.75</v>
      </c>
      <c r="O562" s="10">
        <f t="shared" si="159"/>
        <v>63.75</v>
      </c>
      <c r="P562" s="35" t="str">
        <f t="shared" si="160"/>
        <v>PM2.5</v>
      </c>
      <c r="Q562" s="35" t="str">
        <f t="shared" si="161"/>
        <v>二级，良</v>
      </c>
      <c r="R562" s="36">
        <f t="shared" si="162"/>
        <v>73.015873015873012</v>
      </c>
      <c r="S562" s="36">
        <f t="shared" si="163"/>
        <v>44.762803774212479</v>
      </c>
      <c r="T562" s="36">
        <f t="shared" si="164"/>
        <v>28.253069241660533</v>
      </c>
      <c r="U562" s="37" t="b">
        <f t="shared" si="165"/>
        <v>0</v>
      </c>
      <c r="V562" s="36">
        <f t="shared" si="166"/>
        <v>137.66666666666666</v>
      </c>
      <c r="W562" s="37">
        <f t="shared" si="167"/>
        <v>0</v>
      </c>
      <c r="X562" s="37" t="b">
        <f t="shared" si="168"/>
        <v>0</v>
      </c>
      <c r="Y562" s="36">
        <f t="shared" si="169"/>
        <v>75.716666666666669</v>
      </c>
    </row>
    <row r="563" spans="1:25">
      <c r="A563" s="33" t="s">
        <v>42</v>
      </c>
      <c r="B563" s="33" t="s">
        <v>602</v>
      </c>
      <c r="C563" s="34">
        <v>10</v>
      </c>
      <c r="D563" s="34">
        <v>20</v>
      </c>
      <c r="E563" s="34">
        <v>0.7</v>
      </c>
      <c r="F563" s="34">
        <v>50</v>
      </c>
      <c r="G563" s="34">
        <v>77</v>
      </c>
      <c r="H563" s="34">
        <v>52</v>
      </c>
      <c r="I563" s="10">
        <f t="shared" si="153"/>
        <v>10</v>
      </c>
      <c r="J563" s="10">
        <f t="shared" si="154"/>
        <v>25</v>
      </c>
      <c r="K563" s="10">
        <f t="shared" si="155"/>
        <v>17.5</v>
      </c>
      <c r="L563" s="10">
        <f t="shared" si="156"/>
        <v>25</v>
      </c>
      <c r="M563" s="10">
        <f t="shared" si="157"/>
        <v>63.5</v>
      </c>
      <c r="N563" s="10">
        <f t="shared" si="158"/>
        <v>71.25</v>
      </c>
      <c r="O563" s="10">
        <f t="shared" si="159"/>
        <v>71.25</v>
      </c>
      <c r="P563" s="35" t="str">
        <f t="shared" si="160"/>
        <v>PM2.5</v>
      </c>
      <c r="Q563" s="35" t="str">
        <f t="shared" si="161"/>
        <v>二级，良</v>
      </c>
      <c r="R563" s="36">
        <f t="shared" si="162"/>
        <v>67.532467532467535</v>
      </c>
      <c r="S563" s="36">
        <f t="shared" si="163"/>
        <v>48.036214878948897</v>
      </c>
      <c r="T563" s="36">
        <f t="shared" si="164"/>
        <v>19.496252653518638</v>
      </c>
      <c r="U563" s="37" t="b">
        <f t="shared" si="165"/>
        <v>0</v>
      </c>
      <c r="V563" s="36">
        <f t="shared" si="166"/>
        <v>131</v>
      </c>
      <c r="W563" s="37">
        <f t="shared" si="167"/>
        <v>0</v>
      </c>
      <c r="X563" s="37" t="b">
        <f t="shared" si="168"/>
        <v>0</v>
      </c>
      <c r="Y563" s="36">
        <f t="shared" si="169"/>
        <v>72.05</v>
      </c>
    </row>
    <row r="564" spans="1:25">
      <c r="A564" s="33" t="s">
        <v>42</v>
      </c>
      <c r="B564" s="33" t="s">
        <v>603</v>
      </c>
      <c r="C564" s="34">
        <v>17</v>
      </c>
      <c r="D564" s="34">
        <v>32</v>
      </c>
      <c r="E564" s="34">
        <v>0.7</v>
      </c>
      <c r="F564" s="34">
        <v>48</v>
      </c>
      <c r="G564" s="34">
        <v>114</v>
      </c>
      <c r="H564" s="34">
        <v>54</v>
      </c>
      <c r="I564" s="10">
        <f t="shared" si="153"/>
        <v>17</v>
      </c>
      <c r="J564" s="10">
        <f t="shared" si="154"/>
        <v>40</v>
      </c>
      <c r="K564" s="10">
        <f t="shared" si="155"/>
        <v>17.5</v>
      </c>
      <c r="L564" s="10">
        <f t="shared" si="156"/>
        <v>24</v>
      </c>
      <c r="M564" s="10">
        <f t="shared" si="157"/>
        <v>82</v>
      </c>
      <c r="N564" s="10">
        <f t="shared" si="158"/>
        <v>73.75</v>
      </c>
      <c r="O564" s="10">
        <f t="shared" si="159"/>
        <v>82</v>
      </c>
      <c r="P564" s="35" t="str">
        <f t="shared" si="160"/>
        <v>PM10</v>
      </c>
      <c r="Q564" s="35" t="str">
        <f t="shared" si="161"/>
        <v>二级，良</v>
      </c>
      <c r="R564" s="36">
        <f t="shared" si="162"/>
        <v>47.368421052631575</v>
      </c>
      <c r="S564" s="36">
        <f t="shared" si="163"/>
        <v>40.122253839987856</v>
      </c>
      <c r="T564" s="36">
        <f t="shared" si="164"/>
        <v>7.2461672126437193</v>
      </c>
      <c r="U564" s="37" t="b">
        <f t="shared" si="165"/>
        <v>0</v>
      </c>
      <c r="V564" s="36">
        <f t="shared" si="166"/>
        <v>140.66666666666666</v>
      </c>
      <c r="W564" s="37">
        <f t="shared" si="167"/>
        <v>0</v>
      </c>
      <c r="X564" s="37" t="b">
        <f t="shared" si="168"/>
        <v>0</v>
      </c>
      <c r="Y564" s="36">
        <f t="shared" si="169"/>
        <v>77.36666666666666</v>
      </c>
    </row>
    <row r="565" spans="1:25">
      <c r="A565" s="33" t="s">
        <v>42</v>
      </c>
      <c r="B565" s="33" t="s">
        <v>604</v>
      </c>
      <c r="C565" s="34">
        <v>29</v>
      </c>
      <c r="D565" s="34">
        <v>33</v>
      </c>
      <c r="E565" s="34">
        <v>0.8</v>
      </c>
      <c r="F565" s="34">
        <v>55</v>
      </c>
      <c r="G565" s="34">
        <v>94</v>
      </c>
      <c r="H565" s="34">
        <v>60</v>
      </c>
      <c r="I565" s="10">
        <f t="shared" si="153"/>
        <v>29</v>
      </c>
      <c r="J565" s="10">
        <f t="shared" si="154"/>
        <v>41.25</v>
      </c>
      <c r="K565" s="10">
        <f t="shared" si="155"/>
        <v>20</v>
      </c>
      <c r="L565" s="10">
        <f t="shared" si="156"/>
        <v>27.5</v>
      </c>
      <c r="M565" s="10">
        <f t="shared" si="157"/>
        <v>72</v>
      </c>
      <c r="N565" s="10">
        <f t="shared" si="158"/>
        <v>81.25</v>
      </c>
      <c r="O565" s="10">
        <f t="shared" si="159"/>
        <v>81.25</v>
      </c>
      <c r="P565" s="35" t="str">
        <f t="shared" si="160"/>
        <v>PM2.5</v>
      </c>
      <c r="Q565" s="35" t="str">
        <f t="shared" si="161"/>
        <v>二级，良</v>
      </c>
      <c r="R565" s="36">
        <f t="shared" si="162"/>
        <v>63.829787234042556</v>
      </c>
      <c r="S565" s="36">
        <f t="shared" si="163"/>
        <v>34.914692683575687</v>
      </c>
      <c r="T565" s="36">
        <f t="shared" si="164"/>
        <v>28.915094550466868</v>
      </c>
      <c r="U565" s="37" t="b">
        <f t="shared" si="165"/>
        <v>0</v>
      </c>
      <c r="V565" s="36">
        <f t="shared" si="166"/>
        <v>155</v>
      </c>
      <c r="W565" s="37">
        <f t="shared" si="167"/>
        <v>0</v>
      </c>
      <c r="X565" s="37" t="b">
        <f t="shared" si="168"/>
        <v>0</v>
      </c>
      <c r="Y565" s="36">
        <f t="shared" si="169"/>
        <v>85.25</v>
      </c>
    </row>
    <row r="566" spans="1:25">
      <c r="A566" s="33" t="s">
        <v>42</v>
      </c>
      <c r="B566" s="33" t="s">
        <v>605</v>
      </c>
      <c r="C566" s="34">
        <v>42</v>
      </c>
      <c r="D566" s="34">
        <v>22</v>
      </c>
      <c r="E566" s="34">
        <v>0.9</v>
      </c>
      <c r="F566" s="34">
        <v>78</v>
      </c>
      <c r="G566" s="34">
        <v>86</v>
      </c>
      <c r="H566" s="34">
        <v>54</v>
      </c>
      <c r="I566" s="10">
        <f t="shared" si="153"/>
        <v>42</v>
      </c>
      <c r="J566" s="10">
        <f t="shared" si="154"/>
        <v>27.5</v>
      </c>
      <c r="K566" s="10">
        <f t="shared" si="155"/>
        <v>22.5</v>
      </c>
      <c r="L566" s="10">
        <f t="shared" si="156"/>
        <v>39</v>
      </c>
      <c r="M566" s="10">
        <f t="shared" si="157"/>
        <v>68</v>
      </c>
      <c r="N566" s="10">
        <f t="shared" si="158"/>
        <v>73.75</v>
      </c>
      <c r="O566" s="10">
        <f t="shared" si="159"/>
        <v>73.75</v>
      </c>
      <c r="P566" s="35" t="str">
        <f t="shared" si="160"/>
        <v>PM2.5</v>
      </c>
      <c r="Q566" s="35" t="str">
        <f t="shared" si="161"/>
        <v>二级，良</v>
      </c>
      <c r="R566" s="36">
        <f t="shared" si="162"/>
        <v>62.790697674418603</v>
      </c>
      <c r="S566" s="36">
        <f t="shared" si="163"/>
        <v>32.297333683237973</v>
      </c>
      <c r="T566" s="36">
        <f t="shared" si="164"/>
        <v>30.49336399118063</v>
      </c>
      <c r="U566" s="37" t="b">
        <f t="shared" si="165"/>
        <v>0</v>
      </c>
      <c r="V566" s="36">
        <f t="shared" si="166"/>
        <v>165.33333333333334</v>
      </c>
      <c r="W566" s="37">
        <f t="shared" si="167"/>
        <v>0</v>
      </c>
      <c r="X566" s="37" t="b">
        <f t="shared" si="168"/>
        <v>0</v>
      </c>
      <c r="Y566" s="36">
        <f t="shared" si="169"/>
        <v>90.933333333333337</v>
      </c>
    </row>
    <row r="567" spans="1:25">
      <c r="A567" s="33" t="s">
        <v>42</v>
      </c>
      <c r="B567" s="33" t="s">
        <v>606</v>
      </c>
      <c r="C567" s="34">
        <v>31</v>
      </c>
      <c r="D567" s="34">
        <v>15</v>
      </c>
      <c r="E567" s="34">
        <v>0.7</v>
      </c>
      <c r="F567" s="34">
        <v>88</v>
      </c>
      <c r="G567" s="34">
        <v>83</v>
      </c>
      <c r="H567" s="34">
        <v>55</v>
      </c>
      <c r="I567" s="10">
        <f t="shared" si="153"/>
        <v>31</v>
      </c>
      <c r="J567" s="10">
        <f t="shared" si="154"/>
        <v>18.75</v>
      </c>
      <c r="K567" s="10">
        <f t="shared" si="155"/>
        <v>17.5</v>
      </c>
      <c r="L567" s="10">
        <f t="shared" si="156"/>
        <v>44</v>
      </c>
      <c r="M567" s="10">
        <f t="shared" si="157"/>
        <v>66.5</v>
      </c>
      <c r="N567" s="10">
        <f t="shared" si="158"/>
        <v>75</v>
      </c>
      <c r="O567" s="10">
        <f t="shared" si="159"/>
        <v>75</v>
      </c>
      <c r="P567" s="35" t="str">
        <f t="shared" si="160"/>
        <v>PM2.5</v>
      </c>
      <c r="Q567" s="35" t="str">
        <f t="shared" si="161"/>
        <v>二级，良</v>
      </c>
      <c r="R567" s="36">
        <f t="shared" si="162"/>
        <v>66.265060240963862</v>
      </c>
      <c r="S567" s="36">
        <f t="shared" si="163"/>
        <v>32.394232908044167</v>
      </c>
      <c r="T567" s="36">
        <f t="shared" si="164"/>
        <v>33.870827332919696</v>
      </c>
      <c r="U567" s="37" t="b">
        <f t="shared" si="165"/>
        <v>0</v>
      </c>
      <c r="V567" s="36">
        <f t="shared" si="166"/>
        <v>165.33333333333334</v>
      </c>
      <c r="W567" s="37">
        <f t="shared" si="167"/>
        <v>0</v>
      </c>
      <c r="X567" s="37" t="b">
        <f t="shared" si="168"/>
        <v>0</v>
      </c>
      <c r="Y567" s="36">
        <f t="shared" si="169"/>
        <v>90.933333333333337</v>
      </c>
    </row>
    <row r="568" spans="1:25">
      <c r="A568" s="33" t="s">
        <v>42</v>
      </c>
      <c r="B568" s="33" t="s">
        <v>607</v>
      </c>
      <c r="C568" s="34">
        <v>23</v>
      </c>
      <c r="D568" s="34">
        <v>11</v>
      </c>
      <c r="E568" s="34">
        <v>0.7</v>
      </c>
      <c r="F568" s="34">
        <v>97</v>
      </c>
      <c r="G568" s="34">
        <v>82</v>
      </c>
      <c r="H568" s="34">
        <v>54</v>
      </c>
      <c r="I568" s="10">
        <f t="shared" si="153"/>
        <v>23</v>
      </c>
      <c r="J568" s="10">
        <f t="shared" si="154"/>
        <v>13.75</v>
      </c>
      <c r="K568" s="10">
        <f t="shared" si="155"/>
        <v>17.5</v>
      </c>
      <c r="L568" s="10">
        <f t="shared" si="156"/>
        <v>48.5</v>
      </c>
      <c r="M568" s="10">
        <f t="shared" si="157"/>
        <v>66</v>
      </c>
      <c r="N568" s="10">
        <f t="shared" si="158"/>
        <v>73.75</v>
      </c>
      <c r="O568" s="10">
        <f t="shared" si="159"/>
        <v>73.75</v>
      </c>
      <c r="P568" s="35" t="str">
        <f t="shared" si="160"/>
        <v>PM2.5</v>
      </c>
      <c r="Q568" s="35" t="str">
        <f t="shared" si="161"/>
        <v>二级，良</v>
      </c>
      <c r="R568" s="36">
        <f t="shared" si="162"/>
        <v>65.853658536585371</v>
      </c>
      <c r="S568" s="36">
        <f t="shared" si="163"/>
        <v>31.733525562533092</v>
      </c>
      <c r="T568" s="36">
        <f t="shared" si="164"/>
        <v>34.120132974052282</v>
      </c>
      <c r="U568" s="37" t="b">
        <f t="shared" si="165"/>
        <v>0</v>
      </c>
      <c r="V568" s="36">
        <f t="shared" si="166"/>
        <v>172.33333333333334</v>
      </c>
      <c r="W568" s="37">
        <f t="shared" si="167"/>
        <v>0</v>
      </c>
      <c r="X568" s="37" t="b">
        <f t="shared" si="168"/>
        <v>0</v>
      </c>
      <c r="Y568" s="36">
        <f t="shared" si="169"/>
        <v>94.783333333333331</v>
      </c>
    </row>
    <row r="569" spans="1:25">
      <c r="A569" s="33" t="s">
        <v>42</v>
      </c>
      <c r="B569" s="33" t="s">
        <v>608</v>
      </c>
      <c r="C569" s="34">
        <v>17</v>
      </c>
      <c r="D569" s="34">
        <v>8</v>
      </c>
      <c r="E569" s="34">
        <v>0.6</v>
      </c>
      <c r="F569" s="34">
        <v>110</v>
      </c>
      <c r="G569" s="34">
        <v>86</v>
      </c>
      <c r="H569" s="34">
        <v>52</v>
      </c>
      <c r="I569" s="10">
        <f t="shared" si="153"/>
        <v>17</v>
      </c>
      <c r="J569" s="10">
        <f t="shared" si="154"/>
        <v>10</v>
      </c>
      <c r="K569" s="10">
        <f t="shared" si="155"/>
        <v>15</v>
      </c>
      <c r="L569" s="10">
        <f t="shared" si="156"/>
        <v>58.333333333333336</v>
      </c>
      <c r="M569" s="10">
        <f t="shared" si="157"/>
        <v>68</v>
      </c>
      <c r="N569" s="10">
        <f t="shared" si="158"/>
        <v>71.25</v>
      </c>
      <c r="O569" s="10">
        <f t="shared" si="159"/>
        <v>71.25</v>
      </c>
      <c r="P569" s="35" t="str">
        <f t="shared" si="160"/>
        <v>PM2.5</v>
      </c>
      <c r="Q569" s="35" t="str">
        <f t="shared" si="161"/>
        <v>二级，良</v>
      </c>
      <c r="R569" s="36">
        <f t="shared" si="162"/>
        <v>60.465116279069761</v>
      </c>
      <c r="S569" s="36">
        <f t="shared" si="163"/>
        <v>31.136674355925791</v>
      </c>
      <c r="T569" s="36">
        <f t="shared" si="164"/>
        <v>29.32844192314397</v>
      </c>
      <c r="U569" s="37" t="b">
        <f t="shared" si="165"/>
        <v>0</v>
      </c>
      <c r="V569" s="36">
        <f t="shared" si="166"/>
        <v>178.66666666666666</v>
      </c>
      <c r="W569" s="37">
        <f t="shared" si="167"/>
        <v>0</v>
      </c>
      <c r="X569" s="37" t="b">
        <f t="shared" si="168"/>
        <v>0</v>
      </c>
      <c r="Y569" s="36">
        <f t="shared" si="169"/>
        <v>98.266666666666666</v>
      </c>
    </row>
    <row r="570" spans="1:25">
      <c r="A570" s="33" t="s">
        <v>42</v>
      </c>
      <c r="B570" s="33" t="s">
        <v>609</v>
      </c>
      <c r="C570" s="34">
        <v>14</v>
      </c>
      <c r="D570" s="34">
        <v>6</v>
      </c>
      <c r="E570" s="34">
        <v>0.6</v>
      </c>
      <c r="F570" s="34">
        <v>117</v>
      </c>
      <c r="G570" s="34">
        <v>72</v>
      </c>
      <c r="H570" s="34">
        <v>47</v>
      </c>
      <c r="I570" s="10">
        <f t="shared" si="153"/>
        <v>14</v>
      </c>
      <c r="J570" s="10">
        <f t="shared" si="154"/>
        <v>7.5</v>
      </c>
      <c r="K570" s="10">
        <f t="shared" si="155"/>
        <v>15</v>
      </c>
      <c r="L570" s="10">
        <f t="shared" si="156"/>
        <v>64.166666666666671</v>
      </c>
      <c r="M570" s="10">
        <f t="shared" si="157"/>
        <v>61</v>
      </c>
      <c r="N570" s="10">
        <f t="shared" si="158"/>
        <v>65</v>
      </c>
      <c r="O570" s="10">
        <f t="shared" si="159"/>
        <v>65</v>
      </c>
      <c r="P570" s="35" t="str">
        <f t="shared" si="160"/>
        <v>PM2.5</v>
      </c>
      <c r="Q570" s="35" t="str">
        <f t="shared" si="161"/>
        <v>二级，良</v>
      </c>
      <c r="R570" s="36">
        <f t="shared" si="162"/>
        <v>65.277777777777786</v>
      </c>
      <c r="S570" s="36">
        <f t="shared" si="163"/>
        <v>30.547728418142643</v>
      </c>
      <c r="T570" s="36">
        <f t="shared" si="164"/>
        <v>34.730049359635146</v>
      </c>
      <c r="U570" s="37" t="b">
        <f t="shared" si="165"/>
        <v>0</v>
      </c>
      <c r="V570" s="36">
        <f t="shared" si="166"/>
        <v>181.66666666666666</v>
      </c>
      <c r="W570" s="37">
        <f t="shared" si="167"/>
        <v>0</v>
      </c>
      <c r="X570" s="37" t="b">
        <f t="shared" si="168"/>
        <v>0</v>
      </c>
      <c r="Y570" s="36">
        <f t="shared" si="169"/>
        <v>99.916666666666657</v>
      </c>
    </row>
    <row r="571" spans="1:25">
      <c r="A571" s="33" t="s">
        <v>42</v>
      </c>
      <c r="B571" s="33" t="s">
        <v>610</v>
      </c>
      <c r="C571" s="34">
        <v>12</v>
      </c>
      <c r="D571" s="34">
        <v>7</v>
      </c>
      <c r="E571" s="34">
        <v>0.6</v>
      </c>
      <c r="F571" s="34">
        <v>119</v>
      </c>
      <c r="G571" s="34">
        <v>74</v>
      </c>
      <c r="H571" s="34">
        <v>43</v>
      </c>
      <c r="I571" s="10">
        <f t="shared" si="153"/>
        <v>12</v>
      </c>
      <c r="J571" s="10">
        <f t="shared" si="154"/>
        <v>8.75</v>
      </c>
      <c r="K571" s="10">
        <f t="shared" si="155"/>
        <v>15</v>
      </c>
      <c r="L571" s="10">
        <f t="shared" si="156"/>
        <v>65.833333333333329</v>
      </c>
      <c r="M571" s="10">
        <f t="shared" si="157"/>
        <v>62</v>
      </c>
      <c r="N571" s="10">
        <f t="shared" si="158"/>
        <v>60</v>
      </c>
      <c r="O571" s="10">
        <f t="shared" si="159"/>
        <v>65.833333333333329</v>
      </c>
      <c r="P571" s="35" t="str">
        <f t="shared" si="160"/>
        <v>O3</v>
      </c>
      <c r="Q571" s="35" t="str">
        <f t="shared" si="161"/>
        <v>二级，良</v>
      </c>
      <c r="R571" s="36">
        <f t="shared" si="162"/>
        <v>58.108108108108105</v>
      </c>
      <c r="S571" s="36">
        <f t="shared" si="163"/>
        <v>32.040174811904826</v>
      </c>
      <c r="T571" s="36">
        <f t="shared" si="164"/>
        <v>26.067933296203279</v>
      </c>
      <c r="U571" s="37" t="b">
        <f t="shared" si="165"/>
        <v>0</v>
      </c>
      <c r="V571" s="36">
        <f t="shared" si="166"/>
        <v>167.66666666666666</v>
      </c>
      <c r="W571" s="37">
        <f t="shared" si="167"/>
        <v>0</v>
      </c>
      <c r="X571" s="37" t="b">
        <f t="shared" si="168"/>
        <v>0</v>
      </c>
      <c r="Y571" s="36">
        <f t="shared" si="169"/>
        <v>92.216666666666669</v>
      </c>
    </row>
    <row r="572" spans="1:25">
      <c r="A572" s="33" t="s">
        <v>42</v>
      </c>
      <c r="B572" s="33" t="s">
        <v>611</v>
      </c>
      <c r="C572" s="34">
        <v>12</v>
      </c>
      <c r="D572" s="34">
        <v>6</v>
      </c>
      <c r="E572" s="34">
        <v>0.6</v>
      </c>
      <c r="F572" s="34">
        <v>123</v>
      </c>
      <c r="G572" s="34">
        <v>73</v>
      </c>
      <c r="H572" s="34">
        <v>42</v>
      </c>
      <c r="I572" s="10">
        <f t="shared" si="153"/>
        <v>12</v>
      </c>
      <c r="J572" s="10">
        <f t="shared" si="154"/>
        <v>7.5</v>
      </c>
      <c r="K572" s="10">
        <f t="shared" si="155"/>
        <v>15</v>
      </c>
      <c r="L572" s="10">
        <f t="shared" si="156"/>
        <v>69.166666666666671</v>
      </c>
      <c r="M572" s="10">
        <f t="shared" si="157"/>
        <v>61.5</v>
      </c>
      <c r="N572" s="10">
        <f t="shared" si="158"/>
        <v>58.75</v>
      </c>
      <c r="O572" s="10">
        <f t="shared" si="159"/>
        <v>69.166666666666671</v>
      </c>
      <c r="P572" s="35" t="str">
        <f t="shared" si="160"/>
        <v>O3</v>
      </c>
      <c r="Q572" s="35" t="str">
        <f t="shared" si="161"/>
        <v>二级，良</v>
      </c>
      <c r="R572" s="36">
        <f t="shared" si="162"/>
        <v>57.534246575342465</v>
      </c>
      <c r="S572" s="36">
        <f t="shared" si="163"/>
        <v>31.56336821807696</v>
      </c>
      <c r="T572" s="36">
        <f t="shared" si="164"/>
        <v>25.970878357265505</v>
      </c>
      <c r="U572" s="37" t="b">
        <f t="shared" si="165"/>
        <v>0</v>
      </c>
      <c r="V572" s="36">
        <f t="shared" si="166"/>
        <v>161</v>
      </c>
      <c r="W572" s="37">
        <f t="shared" si="167"/>
        <v>0</v>
      </c>
      <c r="X572" s="37" t="b">
        <f t="shared" si="168"/>
        <v>0</v>
      </c>
      <c r="Y572" s="36">
        <f t="shared" si="169"/>
        <v>88.55</v>
      </c>
    </row>
    <row r="573" spans="1:25">
      <c r="A573" s="33" t="s">
        <v>42</v>
      </c>
      <c r="B573" s="33" t="s">
        <v>612</v>
      </c>
      <c r="C573" s="34">
        <v>12</v>
      </c>
      <c r="D573" s="34">
        <v>5</v>
      </c>
      <c r="E573" s="34">
        <v>0.6</v>
      </c>
      <c r="F573" s="34">
        <v>126</v>
      </c>
      <c r="G573" s="34">
        <v>62</v>
      </c>
      <c r="H573" s="34">
        <v>39</v>
      </c>
      <c r="I573" s="10">
        <f t="shared" si="153"/>
        <v>12</v>
      </c>
      <c r="J573" s="10">
        <f t="shared" si="154"/>
        <v>6.25</v>
      </c>
      <c r="K573" s="10">
        <f t="shared" si="155"/>
        <v>15</v>
      </c>
      <c r="L573" s="10">
        <f t="shared" si="156"/>
        <v>71.666666666666671</v>
      </c>
      <c r="M573" s="10">
        <f t="shared" si="157"/>
        <v>56</v>
      </c>
      <c r="N573" s="10">
        <f t="shared" si="158"/>
        <v>55</v>
      </c>
      <c r="O573" s="10">
        <f t="shared" si="159"/>
        <v>71.666666666666671</v>
      </c>
      <c r="P573" s="35" t="str">
        <f t="shared" si="160"/>
        <v>O3</v>
      </c>
      <c r="Q573" s="35" t="str">
        <f t="shared" si="161"/>
        <v>二级，良</v>
      </c>
      <c r="R573" s="36">
        <f t="shared" si="162"/>
        <v>62.903225806451616</v>
      </c>
      <c r="S573" s="36">
        <f t="shared" si="163"/>
        <v>31.125330626487283</v>
      </c>
      <c r="T573" s="36">
        <f t="shared" si="164"/>
        <v>31.777895179964332</v>
      </c>
      <c r="U573" s="37" t="b">
        <f t="shared" si="165"/>
        <v>0</v>
      </c>
      <c r="V573" s="36">
        <f t="shared" si="166"/>
        <v>156.66666666666666</v>
      </c>
      <c r="W573" s="37">
        <f t="shared" si="167"/>
        <v>0</v>
      </c>
      <c r="X573" s="37" t="b">
        <f t="shared" si="168"/>
        <v>0</v>
      </c>
      <c r="Y573" s="36">
        <f t="shared" si="169"/>
        <v>86.166666666666657</v>
      </c>
    </row>
    <row r="574" spans="1:25">
      <c r="A574" s="33" t="s">
        <v>42</v>
      </c>
      <c r="B574" s="33" t="s">
        <v>613</v>
      </c>
      <c r="C574" s="34">
        <v>11</v>
      </c>
      <c r="D574" s="34">
        <v>6</v>
      </c>
      <c r="E574" s="34">
        <v>0.6</v>
      </c>
      <c r="F574" s="34">
        <v>125</v>
      </c>
      <c r="G574" s="34">
        <v>68</v>
      </c>
      <c r="H574" s="34">
        <v>39</v>
      </c>
      <c r="I574" s="10">
        <f t="shared" si="153"/>
        <v>11</v>
      </c>
      <c r="J574" s="10">
        <f t="shared" si="154"/>
        <v>7.5</v>
      </c>
      <c r="K574" s="10">
        <f t="shared" si="155"/>
        <v>15</v>
      </c>
      <c r="L574" s="10">
        <f t="shared" si="156"/>
        <v>70.833333333333329</v>
      </c>
      <c r="M574" s="10">
        <f t="shared" si="157"/>
        <v>59</v>
      </c>
      <c r="N574" s="10">
        <f t="shared" si="158"/>
        <v>55</v>
      </c>
      <c r="O574" s="10">
        <f t="shared" si="159"/>
        <v>70.833333333333329</v>
      </c>
      <c r="P574" s="35" t="str">
        <f t="shared" si="160"/>
        <v>O3</v>
      </c>
      <c r="Q574" s="35" t="str">
        <f t="shared" si="161"/>
        <v>二级，良</v>
      </c>
      <c r="R574" s="36">
        <f t="shared" si="162"/>
        <v>57.352941176470587</v>
      </c>
      <c r="S574" s="36">
        <f t="shared" si="163"/>
        <v>30.845177756944594</v>
      </c>
      <c r="T574" s="36">
        <f t="shared" si="164"/>
        <v>26.507763419525993</v>
      </c>
      <c r="U574" s="37" t="b">
        <f t="shared" si="165"/>
        <v>0</v>
      </c>
      <c r="V574" s="36">
        <f t="shared" si="166"/>
        <v>149.66666666666666</v>
      </c>
      <c r="W574" s="37">
        <f t="shared" si="167"/>
        <v>0</v>
      </c>
      <c r="X574" s="37" t="b">
        <f t="shared" si="168"/>
        <v>0</v>
      </c>
      <c r="Y574" s="36">
        <f t="shared" si="169"/>
        <v>82.316666666666663</v>
      </c>
    </row>
    <row r="575" spans="1:25">
      <c r="A575" s="33" t="s">
        <v>42</v>
      </c>
      <c r="B575" s="33" t="s">
        <v>614</v>
      </c>
      <c r="C575" s="34">
        <v>11</v>
      </c>
      <c r="D575" s="34">
        <v>8</v>
      </c>
      <c r="E575" s="34">
        <v>0.6</v>
      </c>
      <c r="F575" s="34">
        <v>124</v>
      </c>
      <c r="G575" s="34">
        <v>66</v>
      </c>
      <c r="H575" s="34">
        <v>39</v>
      </c>
      <c r="I575" s="10">
        <f t="shared" si="153"/>
        <v>11</v>
      </c>
      <c r="J575" s="10">
        <f t="shared" si="154"/>
        <v>10</v>
      </c>
      <c r="K575" s="10">
        <f t="shared" si="155"/>
        <v>15</v>
      </c>
      <c r="L575" s="10">
        <f t="shared" si="156"/>
        <v>70</v>
      </c>
      <c r="M575" s="10">
        <f t="shared" si="157"/>
        <v>58</v>
      </c>
      <c r="N575" s="10">
        <f t="shared" si="158"/>
        <v>55</v>
      </c>
      <c r="O575" s="10">
        <f t="shared" si="159"/>
        <v>70</v>
      </c>
      <c r="P575" s="35" t="str">
        <f t="shared" si="160"/>
        <v>O3</v>
      </c>
      <c r="Q575" s="35" t="str">
        <f t="shared" si="161"/>
        <v>二级，良</v>
      </c>
      <c r="R575" s="36">
        <f t="shared" si="162"/>
        <v>59.090909090909093</v>
      </c>
      <c r="S575" s="36">
        <f t="shared" si="163"/>
        <v>30.136784643601697</v>
      </c>
      <c r="T575" s="36">
        <f t="shared" si="164"/>
        <v>28.954124447307397</v>
      </c>
      <c r="U575" s="37" t="b">
        <f t="shared" si="165"/>
        <v>0</v>
      </c>
      <c r="V575" s="36">
        <f t="shared" si="166"/>
        <v>145</v>
      </c>
      <c r="W575" s="37">
        <f t="shared" si="167"/>
        <v>0</v>
      </c>
      <c r="X575" s="37" t="b">
        <f t="shared" si="168"/>
        <v>0</v>
      </c>
      <c r="Y575" s="36">
        <f t="shared" si="169"/>
        <v>79.75</v>
      </c>
    </row>
    <row r="576" spans="1:25">
      <c r="A576" s="33" t="s">
        <v>42</v>
      </c>
      <c r="B576" s="33" t="s">
        <v>615</v>
      </c>
      <c r="C576" s="34">
        <v>11</v>
      </c>
      <c r="D576" s="34">
        <v>16</v>
      </c>
      <c r="E576" s="34">
        <v>0.6</v>
      </c>
      <c r="F576" s="34">
        <v>112</v>
      </c>
      <c r="G576" s="34">
        <v>74</v>
      </c>
      <c r="H576" s="34">
        <v>43</v>
      </c>
      <c r="I576" s="10">
        <f t="shared" si="153"/>
        <v>11</v>
      </c>
      <c r="J576" s="10">
        <f t="shared" si="154"/>
        <v>20</v>
      </c>
      <c r="K576" s="10">
        <f t="shared" si="155"/>
        <v>15</v>
      </c>
      <c r="L576" s="10">
        <f t="shared" si="156"/>
        <v>60</v>
      </c>
      <c r="M576" s="10">
        <f t="shared" si="157"/>
        <v>62</v>
      </c>
      <c r="N576" s="10">
        <f t="shared" si="158"/>
        <v>60</v>
      </c>
      <c r="O576" s="10">
        <f t="shared" si="159"/>
        <v>62</v>
      </c>
      <c r="P576" s="35" t="str">
        <f t="shared" si="160"/>
        <v>PM10</v>
      </c>
      <c r="Q576" s="35" t="str">
        <f t="shared" si="161"/>
        <v>二级，良</v>
      </c>
      <c r="R576" s="36">
        <f t="shared" si="162"/>
        <v>58.108108108108105</v>
      </c>
      <c r="S576" s="36">
        <f t="shared" si="163"/>
        <v>30.02226737792164</v>
      </c>
      <c r="T576" s="36">
        <f t="shared" si="164"/>
        <v>28.085840730186465</v>
      </c>
      <c r="U576" s="37" t="b">
        <f t="shared" si="165"/>
        <v>0</v>
      </c>
      <c r="V576" s="36">
        <f t="shared" si="166"/>
        <v>138.33333333333334</v>
      </c>
      <c r="W576" s="37">
        <f t="shared" si="167"/>
        <v>0</v>
      </c>
      <c r="X576" s="37" t="b">
        <f t="shared" si="168"/>
        <v>0</v>
      </c>
      <c r="Y576" s="36">
        <f t="shared" si="169"/>
        <v>76.083333333333343</v>
      </c>
    </row>
    <row r="577" spans="1:25">
      <c r="A577" s="33" t="s">
        <v>42</v>
      </c>
      <c r="B577" s="33" t="s">
        <v>616</v>
      </c>
      <c r="C577" s="34">
        <v>11</v>
      </c>
      <c r="D577" s="34">
        <v>35</v>
      </c>
      <c r="E577" s="34">
        <v>0.6</v>
      </c>
      <c r="F577" s="34">
        <v>81</v>
      </c>
      <c r="G577" s="34">
        <v>93</v>
      </c>
      <c r="H577" s="34">
        <v>54</v>
      </c>
      <c r="I577" s="10">
        <f t="shared" si="153"/>
        <v>11</v>
      </c>
      <c r="J577" s="10">
        <f t="shared" si="154"/>
        <v>43.75</v>
      </c>
      <c r="K577" s="10">
        <f t="shared" si="155"/>
        <v>15</v>
      </c>
      <c r="L577" s="10">
        <f t="shared" si="156"/>
        <v>40.5</v>
      </c>
      <c r="M577" s="10">
        <f t="shared" si="157"/>
        <v>71.5</v>
      </c>
      <c r="N577" s="10">
        <f t="shared" si="158"/>
        <v>73.75</v>
      </c>
      <c r="O577" s="10">
        <f t="shared" si="159"/>
        <v>73.75</v>
      </c>
      <c r="P577" s="35" t="str">
        <f t="shared" si="160"/>
        <v>PM2.5</v>
      </c>
      <c r="Q577" s="35" t="str">
        <f t="shared" si="161"/>
        <v>二级，良</v>
      </c>
      <c r="R577" s="36">
        <f t="shared" si="162"/>
        <v>58.064516129032263</v>
      </c>
      <c r="S577" s="36">
        <f t="shared" si="163"/>
        <v>29.424794905449165</v>
      </c>
      <c r="T577" s="36">
        <f t="shared" si="164"/>
        <v>28.639721223583098</v>
      </c>
      <c r="U577" s="37" t="b">
        <f t="shared" si="165"/>
        <v>0</v>
      </c>
      <c r="V577" s="36">
        <f t="shared" si="166"/>
        <v>139</v>
      </c>
      <c r="W577" s="37">
        <f t="shared" si="167"/>
        <v>0</v>
      </c>
      <c r="X577" s="37" t="b">
        <f t="shared" si="168"/>
        <v>0</v>
      </c>
      <c r="Y577" s="36">
        <f t="shared" si="169"/>
        <v>76.45</v>
      </c>
    </row>
    <row r="578" spans="1:25">
      <c r="A578" s="33" t="s">
        <v>42</v>
      </c>
      <c r="B578" s="33" t="s">
        <v>617</v>
      </c>
      <c r="C578" s="34">
        <v>9</v>
      </c>
      <c r="D578" s="34">
        <v>21</v>
      </c>
      <c r="E578" s="34">
        <v>0.6</v>
      </c>
      <c r="F578" s="34">
        <v>76</v>
      </c>
      <c r="G578" s="34">
        <v>133</v>
      </c>
      <c r="H578" s="34">
        <v>45</v>
      </c>
      <c r="I578" s="10">
        <f t="shared" si="153"/>
        <v>9</v>
      </c>
      <c r="J578" s="10">
        <f t="shared" si="154"/>
        <v>26.25</v>
      </c>
      <c r="K578" s="10">
        <f t="shared" si="155"/>
        <v>15</v>
      </c>
      <c r="L578" s="10">
        <f t="shared" si="156"/>
        <v>38</v>
      </c>
      <c r="M578" s="10">
        <f t="shared" si="157"/>
        <v>91.5</v>
      </c>
      <c r="N578" s="10">
        <f t="shared" si="158"/>
        <v>62.5</v>
      </c>
      <c r="O578" s="10">
        <f t="shared" si="159"/>
        <v>91.5</v>
      </c>
      <c r="P578" s="35" t="str">
        <f t="shared" si="160"/>
        <v>PM10</v>
      </c>
      <c r="Q578" s="35" t="str">
        <f t="shared" si="161"/>
        <v>二级，良</v>
      </c>
      <c r="R578" s="36">
        <f t="shared" si="162"/>
        <v>33.834586466165412</v>
      </c>
      <c r="S578" s="36">
        <f t="shared" si="163"/>
        <v>29.421162240526176</v>
      </c>
      <c r="T578" s="36">
        <f t="shared" si="164"/>
        <v>4.4134242256392362</v>
      </c>
      <c r="U578" s="37" t="b">
        <f t="shared" si="165"/>
        <v>0</v>
      </c>
      <c r="V578" s="36">
        <f t="shared" si="166"/>
        <v>145.33333333333334</v>
      </c>
      <c r="W578" s="37">
        <f t="shared" si="167"/>
        <v>0</v>
      </c>
      <c r="X578" s="37" t="b">
        <f t="shared" si="168"/>
        <v>0</v>
      </c>
      <c r="Y578" s="36">
        <f t="shared" si="169"/>
        <v>79.933333333333337</v>
      </c>
    </row>
    <row r="579" spans="1:25">
      <c r="A579" s="33" t="s">
        <v>42</v>
      </c>
      <c r="B579" s="33" t="s">
        <v>618</v>
      </c>
      <c r="C579" s="34">
        <v>9</v>
      </c>
      <c r="D579" s="34">
        <v>11</v>
      </c>
      <c r="E579" s="34">
        <v>0.6</v>
      </c>
      <c r="F579" s="34">
        <v>83</v>
      </c>
      <c r="G579" s="34">
        <v>80</v>
      </c>
      <c r="H579" s="34">
        <v>38</v>
      </c>
      <c r="I579" s="10">
        <f t="shared" si="153"/>
        <v>9</v>
      </c>
      <c r="J579" s="10">
        <f t="shared" si="154"/>
        <v>13.75</v>
      </c>
      <c r="K579" s="10">
        <f t="shared" si="155"/>
        <v>15</v>
      </c>
      <c r="L579" s="10">
        <f t="shared" si="156"/>
        <v>41.5</v>
      </c>
      <c r="M579" s="10">
        <f t="shared" si="157"/>
        <v>65</v>
      </c>
      <c r="N579" s="10">
        <f t="shared" si="158"/>
        <v>53.75</v>
      </c>
      <c r="O579" s="10">
        <f t="shared" si="159"/>
        <v>65</v>
      </c>
      <c r="P579" s="35" t="str">
        <f t="shared" si="160"/>
        <v>PM10</v>
      </c>
      <c r="Q579" s="35" t="str">
        <f t="shared" si="161"/>
        <v>二级，良</v>
      </c>
      <c r="R579" s="36">
        <f t="shared" si="162"/>
        <v>47.5</v>
      </c>
      <c r="S579" s="36">
        <f t="shared" si="163"/>
        <v>27.446190564761423</v>
      </c>
      <c r="T579" s="36">
        <f t="shared" si="164"/>
        <v>20.053809435238577</v>
      </c>
      <c r="U579" s="37" t="b">
        <f t="shared" si="165"/>
        <v>0</v>
      </c>
      <c r="V579" s="36">
        <f t="shared" si="166"/>
        <v>165.33333333333334</v>
      </c>
      <c r="W579" s="37">
        <f t="shared" si="167"/>
        <v>0</v>
      </c>
      <c r="X579" s="37" t="b">
        <f t="shared" si="168"/>
        <v>0</v>
      </c>
      <c r="Y579" s="36">
        <f t="shared" si="169"/>
        <v>90.933333333333337</v>
      </c>
    </row>
    <row r="580" spans="1:25">
      <c r="A580" s="33" t="s">
        <v>42</v>
      </c>
      <c r="B580" s="33" t="s">
        <v>619</v>
      </c>
      <c r="C580" s="34">
        <v>9</v>
      </c>
      <c r="D580" s="34">
        <v>8</v>
      </c>
      <c r="E580" s="34">
        <v>0.6</v>
      </c>
      <c r="F580" s="34">
        <v>84</v>
      </c>
      <c r="G580" s="34">
        <v>67</v>
      </c>
      <c r="H580" s="34">
        <v>37</v>
      </c>
      <c r="I580" s="10">
        <f t="shared" si="153"/>
        <v>9</v>
      </c>
      <c r="J580" s="10">
        <f t="shared" si="154"/>
        <v>10</v>
      </c>
      <c r="K580" s="10">
        <f t="shared" si="155"/>
        <v>15</v>
      </c>
      <c r="L580" s="10">
        <f t="shared" si="156"/>
        <v>42</v>
      </c>
      <c r="M580" s="10">
        <f t="shared" si="157"/>
        <v>58.5</v>
      </c>
      <c r="N580" s="10">
        <f t="shared" si="158"/>
        <v>52.5</v>
      </c>
      <c r="O580" s="10">
        <f t="shared" si="159"/>
        <v>58.5</v>
      </c>
      <c r="P580" s="35" t="str">
        <f t="shared" si="160"/>
        <v>PM10</v>
      </c>
      <c r="Q580" s="35" t="str">
        <f t="shared" si="161"/>
        <v>二级，良</v>
      </c>
      <c r="R580" s="36">
        <f t="shared" si="162"/>
        <v>55.223880597014926</v>
      </c>
      <c r="S580" s="36">
        <f t="shared" si="163"/>
        <v>26.162588414223787</v>
      </c>
      <c r="T580" s="36">
        <f t="shared" si="164"/>
        <v>29.061292182791139</v>
      </c>
      <c r="U580" s="37" t="b">
        <f t="shared" si="165"/>
        <v>0</v>
      </c>
      <c r="V580" s="36">
        <f t="shared" si="166"/>
        <v>171.33333333333334</v>
      </c>
      <c r="W580" s="37">
        <f t="shared" si="167"/>
        <v>0</v>
      </c>
      <c r="X580" s="37" t="b">
        <f t="shared" si="168"/>
        <v>0</v>
      </c>
      <c r="Y580" s="36">
        <f t="shared" si="169"/>
        <v>94.233333333333334</v>
      </c>
    </row>
    <row r="581" spans="1:25">
      <c r="A581" s="33" t="s">
        <v>42</v>
      </c>
      <c r="B581" s="33" t="s">
        <v>620</v>
      </c>
      <c r="C581" s="34">
        <v>9</v>
      </c>
      <c r="D581" s="34">
        <v>10</v>
      </c>
      <c r="E581" s="34">
        <v>0.6</v>
      </c>
      <c r="F581" s="34">
        <v>80</v>
      </c>
      <c r="G581" s="34">
        <v>76</v>
      </c>
      <c r="H581" s="34">
        <v>39</v>
      </c>
      <c r="I581" s="10">
        <f t="shared" si="153"/>
        <v>9</v>
      </c>
      <c r="J581" s="10">
        <f t="shared" si="154"/>
        <v>12.5</v>
      </c>
      <c r="K581" s="10">
        <f t="shared" si="155"/>
        <v>15</v>
      </c>
      <c r="L581" s="10">
        <f t="shared" si="156"/>
        <v>40</v>
      </c>
      <c r="M581" s="10">
        <f t="shared" si="157"/>
        <v>63</v>
      </c>
      <c r="N581" s="10">
        <f t="shared" si="158"/>
        <v>55</v>
      </c>
      <c r="O581" s="10">
        <f t="shared" si="159"/>
        <v>63</v>
      </c>
      <c r="P581" s="35" t="str">
        <f t="shared" si="160"/>
        <v>PM10</v>
      </c>
      <c r="Q581" s="35" t="str">
        <f t="shared" si="161"/>
        <v>二级，良</v>
      </c>
      <c r="R581" s="36">
        <f t="shared" si="162"/>
        <v>51.315789473684212</v>
      </c>
      <c r="S581" s="36">
        <f t="shared" si="163"/>
        <v>25.985166699269154</v>
      </c>
      <c r="T581" s="36">
        <f t="shared" si="164"/>
        <v>25.330622774415058</v>
      </c>
      <c r="U581" s="37" t="b">
        <f t="shared" si="165"/>
        <v>0</v>
      </c>
      <c r="V581" s="36">
        <f t="shared" si="166"/>
        <v>171</v>
      </c>
      <c r="W581" s="37">
        <f t="shared" si="167"/>
        <v>0</v>
      </c>
      <c r="X581" s="37" t="b">
        <f t="shared" si="168"/>
        <v>0</v>
      </c>
      <c r="Y581" s="36">
        <f t="shared" si="169"/>
        <v>94.05</v>
      </c>
    </row>
    <row r="582" spans="1:25">
      <c r="A582" s="33" t="s">
        <v>42</v>
      </c>
      <c r="B582" s="33" t="s">
        <v>621</v>
      </c>
      <c r="C582" s="34">
        <v>9</v>
      </c>
      <c r="D582" s="34">
        <v>8</v>
      </c>
      <c r="E582" s="34">
        <v>0.6</v>
      </c>
      <c r="F582" s="34">
        <v>84</v>
      </c>
      <c r="G582" s="34">
        <v>92</v>
      </c>
      <c r="H582" s="34">
        <v>39</v>
      </c>
      <c r="I582" s="10">
        <f t="shared" si="153"/>
        <v>9</v>
      </c>
      <c r="J582" s="10">
        <f t="shared" si="154"/>
        <v>10</v>
      </c>
      <c r="K582" s="10">
        <f t="shared" si="155"/>
        <v>15</v>
      </c>
      <c r="L582" s="10">
        <f t="shared" si="156"/>
        <v>42</v>
      </c>
      <c r="M582" s="10">
        <f t="shared" si="157"/>
        <v>71</v>
      </c>
      <c r="N582" s="10">
        <f t="shared" si="158"/>
        <v>55</v>
      </c>
      <c r="O582" s="10">
        <f t="shared" si="159"/>
        <v>71</v>
      </c>
      <c r="P582" s="35" t="str">
        <f t="shared" si="160"/>
        <v>PM10</v>
      </c>
      <c r="Q582" s="35" t="str">
        <f t="shared" si="161"/>
        <v>二级，良</v>
      </c>
      <c r="R582" s="36">
        <f t="shared" si="162"/>
        <v>42.391304347826086</v>
      </c>
      <c r="S582" s="36">
        <f t="shared" si="163"/>
        <v>25.33724006450041</v>
      </c>
      <c r="T582" s="36">
        <f t="shared" si="164"/>
        <v>17.054064283325676</v>
      </c>
      <c r="U582" s="37" t="b">
        <f t="shared" si="165"/>
        <v>0</v>
      </c>
      <c r="V582" s="36">
        <f t="shared" si="166"/>
        <v>174.33333333333334</v>
      </c>
      <c r="W582" s="37">
        <f t="shared" si="167"/>
        <v>0</v>
      </c>
      <c r="X582" s="37" t="b">
        <f t="shared" si="168"/>
        <v>0</v>
      </c>
      <c r="Y582" s="36">
        <f t="shared" si="169"/>
        <v>95.88333333333334</v>
      </c>
    </row>
    <row r="583" spans="1:25">
      <c r="A583" s="33" t="s">
        <v>42</v>
      </c>
      <c r="B583" s="33" t="s">
        <v>622</v>
      </c>
      <c r="C583" s="34">
        <v>9</v>
      </c>
      <c r="D583" s="34">
        <v>8</v>
      </c>
      <c r="E583" s="34">
        <v>0.6</v>
      </c>
      <c r="F583" s="34">
        <v>82</v>
      </c>
      <c r="G583" s="34">
        <v>78</v>
      </c>
      <c r="H583" s="34">
        <v>37</v>
      </c>
      <c r="I583" s="10">
        <f t="shared" si="153"/>
        <v>9</v>
      </c>
      <c r="J583" s="10">
        <f t="shared" si="154"/>
        <v>10</v>
      </c>
      <c r="K583" s="10">
        <f t="shared" si="155"/>
        <v>15</v>
      </c>
      <c r="L583" s="10">
        <f t="shared" si="156"/>
        <v>41</v>
      </c>
      <c r="M583" s="10">
        <f t="shared" si="157"/>
        <v>64</v>
      </c>
      <c r="N583" s="10">
        <f t="shared" si="158"/>
        <v>52.5</v>
      </c>
      <c r="O583" s="10">
        <f t="shared" si="159"/>
        <v>64</v>
      </c>
      <c r="P583" s="35" t="str">
        <f t="shared" si="160"/>
        <v>PM10</v>
      </c>
      <c r="Q583" s="35" t="str">
        <f t="shared" si="161"/>
        <v>二级，良</v>
      </c>
      <c r="R583" s="36">
        <f t="shared" si="162"/>
        <v>47.435897435897431</v>
      </c>
      <c r="S583" s="36">
        <f t="shared" si="163"/>
        <v>24.027506417810244</v>
      </c>
      <c r="T583" s="36">
        <f t="shared" si="164"/>
        <v>23.408391018087187</v>
      </c>
      <c r="U583" s="37" t="b">
        <f t="shared" si="165"/>
        <v>0</v>
      </c>
      <c r="V583" s="36">
        <f t="shared" si="166"/>
        <v>180.33333333333334</v>
      </c>
      <c r="W583" s="37">
        <f t="shared" si="167"/>
        <v>0</v>
      </c>
      <c r="X583" s="37" t="b">
        <f t="shared" si="168"/>
        <v>0</v>
      </c>
      <c r="Y583" s="36">
        <f t="shared" si="169"/>
        <v>99.183333333333337</v>
      </c>
    </row>
    <row r="584" spans="1:25">
      <c r="A584" s="33" t="s">
        <v>42</v>
      </c>
      <c r="B584" s="33" t="s">
        <v>623</v>
      </c>
      <c r="C584" s="34">
        <v>9</v>
      </c>
      <c r="D584" s="34">
        <v>7</v>
      </c>
      <c r="E584" s="34">
        <v>0.6</v>
      </c>
      <c r="F584" s="34">
        <v>85</v>
      </c>
      <c r="G584" s="34">
        <v>71</v>
      </c>
      <c r="H584" s="34">
        <v>38</v>
      </c>
      <c r="I584" s="10">
        <f t="shared" si="153"/>
        <v>9</v>
      </c>
      <c r="J584" s="10">
        <f t="shared" si="154"/>
        <v>8.75</v>
      </c>
      <c r="K584" s="10">
        <f t="shared" si="155"/>
        <v>15</v>
      </c>
      <c r="L584" s="10">
        <f t="shared" si="156"/>
        <v>42.5</v>
      </c>
      <c r="M584" s="10">
        <f t="shared" si="157"/>
        <v>60.5</v>
      </c>
      <c r="N584" s="10">
        <f t="shared" si="158"/>
        <v>53.75</v>
      </c>
      <c r="O584" s="10">
        <f t="shared" si="159"/>
        <v>60.5</v>
      </c>
      <c r="P584" s="35" t="str">
        <f t="shared" si="160"/>
        <v>PM10</v>
      </c>
      <c r="Q584" s="35" t="str">
        <f t="shared" si="161"/>
        <v>二级，良</v>
      </c>
      <c r="R584" s="36">
        <f t="shared" si="162"/>
        <v>53.521126760563376</v>
      </c>
      <c r="S584" s="36">
        <f t="shared" si="163"/>
        <v>23.14178819338234</v>
      </c>
      <c r="T584" s="36">
        <f t="shared" si="164"/>
        <v>30.379338567181037</v>
      </c>
      <c r="U584" s="37" t="b">
        <f t="shared" si="165"/>
        <v>0</v>
      </c>
      <c r="V584" s="36">
        <f t="shared" si="166"/>
        <v>175.33333333333334</v>
      </c>
      <c r="W584" s="37">
        <f t="shared" si="167"/>
        <v>0</v>
      </c>
      <c r="X584" s="37" t="b">
        <f t="shared" si="168"/>
        <v>0</v>
      </c>
      <c r="Y584" s="36">
        <f t="shared" si="169"/>
        <v>96.433333333333337</v>
      </c>
    </row>
    <row r="585" spans="1:25">
      <c r="A585" s="33" t="s">
        <v>42</v>
      </c>
      <c r="B585" s="33" t="s">
        <v>624</v>
      </c>
      <c r="C585" s="34">
        <v>9</v>
      </c>
      <c r="D585" s="34">
        <v>7</v>
      </c>
      <c r="E585" s="34">
        <v>0.6</v>
      </c>
      <c r="F585" s="34">
        <v>84</v>
      </c>
      <c r="G585" s="34">
        <v>65</v>
      </c>
      <c r="H585" s="34">
        <v>35</v>
      </c>
      <c r="I585" s="10">
        <f t="shared" si="153"/>
        <v>9</v>
      </c>
      <c r="J585" s="10">
        <f t="shared" si="154"/>
        <v>8.75</v>
      </c>
      <c r="K585" s="10">
        <f t="shared" si="155"/>
        <v>15</v>
      </c>
      <c r="L585" s="10">
        <f t="shared" si="156"/>
        <v>42</v>
      </c>
      <c r="M585" s="10">
        <f t="shared" si="157"/>
        <v>57.5</v>
      </c>
      <c r="N585" s="10">
        <f t="shared" si="158"/>
        <v>50</v>
      </c>
      <c r="O585" s="10">
        <f t="shared" si="159"/>
        <v>57.5</v>
      </c>
      <c r="P585" s="35" t="str">
        <f t="shared" si="160"/>
        <v>PM10</v>
      </c>
      <c r="Q585" s="35" t="str">
        <f t="shared" si="161"/>
        <v>二级，良</v>
      </c>
      <c r="R585" s="36">
        <f t="shared" si="162"/>
        <v>53.846153846153847</v>
      </c>
      <c r="S585" s="36">
        <f t="shared" si="163"/>
        <v>24.782333217915504</v>
      </c>
      <c r="T585" s="36">
        <f t="shared" si="164"/>
        <v>29.063820628238343</v>
      </c>
      <c r="U585" s="37" t="b">
        <f t="shared" si="165"/>
        <v>0</v>
      </c>
      <c r="V585" s="36">
        <f t="shared" si="166"/>
        <v>154.66666666666666</v>
      </c>
      <c r="W585" s="37">
        <f t="shared" si="167"/>
        <v>0</v>
      </c>
      <c r="X585" s="37" t="b">
        <f t="shared" si="168"/>
        <v>0</v>
      </c>
      <c r="Y585" s="36">
        <f t="shared" si="169"/>
        <v>85.066666666666663</v>
      </c>
    </row>
    <row r="586" spans="1:25">
      <c r="A586" s="33" t="s">
        <v>42</v>
      </c>
      <c r="B586" s="33" t="s">
        <v>625</v>
      </c>
      <c r="C586" s="34">
        <v>9</v>
      </c>
      <c r="D586" s="34">
        <v>8</v>
      </c>
      <c r="E586" s="34">
        <v>0.6</v>
      </c>
      <c r="F586" s="34">
        <v>84</v>
      </c>
      <c r="G586" s="34">
        <v>58</v>
      </c>
      <c r="H586" s="34">
        <v>32</v>
      </c>
      <c r="I586" s="10">
        <f t="shared" si="153"/>
        <v>9</v>
      </c>
      <c r="J586" s="10">
        <f t="shared" si="154"/>
        <v>10</v>
      </c>
      <c r="K586" s="10">
        <f t="shared" si="155"/>
        <v>15</v>
      </c>
      <c r="L586" s="10">
        <f t="shared" si="156"/>
        <v>42</v>
      </c>
      <c r="M586" s="10">
        <f t="shared" si="157"/>
        <v>54</v>
      </c>
      <c r="N586" s="10">
        <f t="shared" si="158"/>
        <v>45.714285714285715</v>
      </c>
      <c r="O586" s="10">
        <f t="shared" si="159"/>
        <v>54</v>
      </c>
      <c r="P586" s="35" t="str">
        <f t="shared" si="160"/>
        <v>PM10</v>
      </c>
      <c r="Q586" s="35" t="str">
        <f t="shared" si="161"/>
        <v>二级，良</v>
      </c>
      <c r="R586" s="36">
        <f t="shared" si="162"/>
        <v>55.172413793103445</v>
      </c>
      <c r="S586" s="36">
        <f t="shared" si="163"/>
        <v>25.311179371761657</v>
      </c>
      <c r="T586" s="36">
        <f t="shared" si="164"/>
        <v>29.861234421341788</v>
      </c>
      <c r="U586" s="37" t="b">
        <f t="shared" si="165"/>
        <v>0</v>
      </c>
      <c r="V586" s="36">
        <f t="shared" si="166"/>
        <v>149.66666666666666</v>
      </c>
      <c r="W586" s="37">
        <f t="shared" si="167"/>
        <v>0</v>
      </c>
      <c r="X586" s="37" t="b">
        <f t="shared" si="168"/>
        <v>0</v>
      </c>
      <c r="Y586" s="36">
        <f t="shared" si="169"/>
        <v>82.316666666666663</v>
      </c>
    </row>
    <row r="587" spans="1:25">
      <c r="A587" s="33" t="s">
        <v>42</v>
      </c>
      <c r="B587" s="33" t="s">
        <v>626</v>
      </c>
      <c r="C587" s="34">
        <v>10</v>
      </c>
      <c r="D587" s="34">
        <v>10</v>
      </c>
      <c r="E587" s="34">
        <v>0.6</v>
      </c>
      <c r="F587" s="34">
        <v>84</v>
      </c>
      <c r="G587" s="34">
        <v>55</v>
      </c>
      <c r="H587" s="34">
        <v>34</v>
      </c>
      <c r="I587" s="10">
        <f t="shared" si="153"/>
        <v>10</v>
      </c>
      <c r="J587" s="10">
        <f t="shared" si="154"/>
        <v>12.5</v>
      </c>
      <c r="K587" s="10">
        <f t="shared" si="155"/>
        <v>15</v>
      </c>
      <c r="L587" s="10">
        <f t="shared" si="156"/>
        <v>42</v>
      </c>
      <c r="M587" s="10">
        <f t="shared" si="157"/>
        <v>52.5</v>
      </c>
      <c r="N587" s="10">
        <f t="shared" si="158"/>
        <v>48.571428571428569</v>
      </c>
      <c r="O587" s="10">
        <f t="shared" si="159"/>
        <v>52.5</v>
      </c>
      <c r="P587" s="35" t="str">
        <f t="shared" si="160"/>
        <v>PM10</v>
      </c>
      <c r="Q587" s="35" t="str">
        <f t="shared" si="161"/>
        <v>二级，良</v>
      </c>
      <c r="R587" s="36">
        <f t="shared" si="162"/>
        <v>61.818181818181813</v>
      </c>
      <c r="S587" s="36">
        <f t="shared" si="163"/>
        <v>25.306890471435704</v>
      </c>
      <c r="T587" s="36">
        <f t="shared" si="164"/>
        <v>36.511291346746106</v>
      </c>
      <c r="U587" s="37" t="b">
        <f t="shared" si="165"/>
        <v>0</v>
      </c>
      <c r="V587" s="36">
        <f t="shared" si="166"/>
        <v>146.66666666666666</v>
      </c>
      <c r="W587" s="37">
        <f t="shared" si="167"/>
        <v>0</v>
      </c>
      <c r="X587" s="37" t="b">
        <f t="shared" si="168"/>
        <v>0</v>
      </c>
      <c r="Y587" s="36">
        <f t="shared" si="169"/>
        <v>80.666666666666657</v>
      </c>
    </row>
    <row r="588" spans="1:25">
      <c r="A588" s="33" t="s">
        <v>42</v>
      </c>
      <c r="B588" s="33" t="s">
        <v>627</v>
      </c>
      <c r="C588" s="34">
        <v>9</v>
      </c>
      <c r="D588" s="34">
        <v>13</v>
      </c>
      <c r="E588" s="34">
        <v>0.6</v>
      </c>
      <c r="F588" s="34">
        <v>85</v>
      </c>
      <c r="G588" s="34">
        <v>76</v>
      </c>
      <c r="H588" s="34">
        <v>41</v>
      </c>
      <c r="I588" s="10">
        <f t="shared" si="153"/>
        <v>9</v>
      </c>
      <c r="J588" s="10">
        <f t="shared" si="154"/>
        <v>16.25</v>
      </c>
      <c r="K588" s="10">
        <f t="shared" si="155"/>
        <v>15</v>
      </c>
      <c r="L588" s="10">
        <f t="shared" si="156"/>
        <v>42.5</v>
      </c>
      <c r="M588" s="10">
        <f t="shared" si="157"/>
        <v>63</v>
      </c>
      <c r="N588" s="10">
        <f t="shared" si="158"/>
        <v>57.5</v>
      </c>
      <c r="O588" s="10">
        <f t="shared" si="159"/>
        <v>63</v>
      </c>
      <c r="P588" s="35" t="str">
        <f t="shared" si="160"/>
        <v>PM10</v>
      </c>
      <c r="Q588" s="35" t="str">
        <f t="shared" si="161"/>
        <v>二级，良</v>
      </c>
      <c r="R588" s="36">
        <f t="shared" si="162"/>
        <v>53.94736842105263</v>
      </c>
      <c r="S588" s="36">
        <f t="shared" si="163"/>
        <v>26.182089833477168</v>
      </c>
      <c r="T588" s="36">
        <f t="shared" si="164"/>
        <v>27.765278587575462</v>
      </c>
      <c r="U588" s="37" t="b">
        <f t="shared" si="165"/>
        <v>0</v>
      </c>
      <c r="V588" s="36">
        <f t="shared" si="166"/>
        <v>139.66666666666666</v>
      </c>
      <c r="W588" s="37">
        <f t="shared" si="167"/>
        <v>0</v>
      </c>
      <c r="X588" s="37" t="b">
        <f t="shared" si="168"/>
        <v>0</v>
      </c>
      <c r="Y588" s="36">
        <f t="shared" si="169"/>
        <v>76.816666666666663</v>
      </c>
    </row>
    <row r="589" spans="1:25">
      <c r="A589" s="33" t="s">
        <v>42</v>
      </c>
      <c r="B589" s="33" t="s">
        <v>628</v>
      </c>
      <c r="C589" s="34">
        <v>9</v>
      </c>
      <c r="D589" s="34">
        <v>15</v>
      </c>
      <c r="E589" s="34">
        <v>0.6</v>
      </c>
      <c r="F589" s="34">
        <v>88</v>
      </c>
      <c r="G589" s="34">
        <v>73</v>
      </c>
      <c r="H589" s="34">
        <v>52</v>
      </c>
      <c r="I589" s="10">
        <f t="shared" si="153"/>
        <v>9</v>
      </c>
      <c r="J589" s="10">
        <f t="shared" si="154"/>
        <v>18.75</v>
      </c>
      <c r="K589" s="10">
        <f t="shared" si="155"/>
        <v>15</v>
      </c>
      <c r="L589" s="10">
        <f t="shared" si="156"/>
        <v>44</v>
      </c>
      <c r="M589" s="10">
        <f t="shared" si="157"/>
        <v>61.5</v>
      </c>
      <c r="N589" s="10">
        <f t="shared" si="158"/>
        <v>71.25</v>
      </c>
      <c r="O589" s="10">
        <f t="shared" si="159"/>
        <v>71.25</v>
      </c>
      <c r="P589" s="35" t="str">
        <f t="shared" si="160"/>
        <v>PM2.5</v>
      </c>
      <c r="Q589" s="35" t="str">
        <f t="shared" si="161"/>
        <v>二级，良</v>
      </c>
      <c r="R589" s="36">
        <f t="shared" si="162"/>
        <v>71.232876712328761</v>
      </c>
      <c r="S589" s="36">
        <f t="shared" si="163"/>
        <v>27.145095172912715</v>
      </c>
      <c r="T589" s="36">
        <f t="shared" si="164"/>
        <v>44.087781539416042</v>
      </c>
      <c r="U589" s="37" t="b">
        <f t="shared" si="165"/>
        <v>0</v>
      </c>
      <c r="V589" s="36">
        <f t="shared" si="166"/>
        <v>134.33333333333334</v>
      </c>
      <c r="W589" s="37">
        <f t="shared" si="167"/>
        <v>0</v>
      </c>
      <c r="X589" s="37" t="b">
        <f t="shared" si="168"/>
        <v>0</v>
      </c>
      <c r="Y589" s="36">
        <f t="shared" si="169"/>
        <v>73.88333333333334</v>
      </c>
    </row>
    <row r="590" spans="1:25">
      <c r="A590" s="33" t="s">
        <v>42</v>
      </c>
      <c r="B590" s="33" t="s">
        <v>629</v>
      </c>
      <c r="C590" s="34">
        <v>9</v>
      </c>
      <c r="D590" s="34">
        <v>12</v>
      </c>
      <c r="E590" s="34">
        <v>0.6</v>
      </c>
      <c r="F590" s="34">
        <v>100</v>
      </c>
      <c r="G590" s="34">
        <v>90</v>
      </c>
      <c r="H590" s="34">
        <v>54</v>
      </c>
      <c r="I590" s="10">
        <f t="shared" si="153"/>
        <v>9</v>
      </c>
      <c r="J590" s="10">
        <f t="shared" si="154"/>
        <v>15</v>
      </c>
      <c r="K590" s="10">
        <f t="shared" si="155"/>
        <v>15</v>
      </c>
      <c r="L590" s="10">
        <f t="shared" si="156"/>
        <v>50</v>
      </c>
      <c r="M590" s="10">
        <f t="shared" si="157"/>
        <v>70</v>
      </c>
      <c r="N590" s="10">
        <f t="shared" si="158"/>
        <v>73.75</v>
      </c>
      <c r="O590" s="10">
        <f t="shared" si="159"/>
        <v>73.75</v>
      </c>
      <c r="P590" s="35" t="str">
        <f t="shared" si="160"/>
        <v>PM2.5</v>
      </c>
      <c r="Q590" s="35" t="str">
        <f t="shared" si="161"/>
        <v>二级，良</v>
      </c>
      <c r="R590" s="36">
        <f t="shared" si="162"/>
        <v>60</v>
      </c>
      <c r="S590" s="36">
        <f t="shared" si="163"/>
        <v>29.12817677928199</v>
      </c>
      <c r="T590" s="36">
        <f t="shared" si="164"/>
        <v>30.87182322071801</v>
      </c>
      <c r="U590" s="37" t="b">
        <f t="shared" si="165"/>
        <v>0</v>
      </c>
      <c r="V590" s="36">
        <f t="shared" si="166"/>
        <v>132.66666666666666</v>
      </c>
      <c r="W590" s="37">
        <f t="shared" si="167"/>
        <v>0</v>
      </c>
      <c r="X590" s="37" t="b">
        <f t="shared" si="168"/>
        <v>0</v>
      </c>
      <c r="Y590" s="36">
        <f t="shared" si="169"/>
        <v>72.966666666666669</v>
      </c>
    </row>
    <row r="591" spans="1:25">
      <c r="A591" s="33" t="s">
        <v>42</v>
      </c>
      <c r="B591" s="33" t="s">
        <v>630</v>
      </c>
      <c r="C591" s="34">
        <v>9</v>
      </c>
      <c r="D591" s="34">
        <v>8</v>
      </c>
      <c r="E591" s="34">
        <v>0.6</v>
      </c>
      <c r="F591" s="34">
        <v>112</v>
      </c>
      <c r="G591" s="34">
        <v>97</v>
      </c>
      <c r="H591" s="34">
        <v>54</v>
      </c>
      <c r="I591" s="10">
        <f t="shared" si="153"/>
        <v>9</v>
      </c>
      <c r="J591" s="10">
        <f t="shared" si="154"/>
        <v>10</v>
      </c>
      <c r="K591" s="10">
        <f t="shared" si="155"/>
        <v>15</v>
      </c>
      <c r="L591" s="10">
        <f t="shared" si="156"/>
        <v>60</v>
      </c>
      <c r="M591" s="10">
        <f t="shared" si="157"/>
        <v>73.5</v>
      </c>
      <c r="N591" s="10">
        <f t="shared" si="158"/>
        <v>73.75</v>
      </c>
      <c r="O591" s="10">
        <f t="shared" si="159"/>
        <v>73.75</v>
      </c>
      <c r="P591" s="35" t="str">
        <f t="shared" si="160"/>
        <v>PM2.5</v>
      </c>
      <c r="Q591" s="35" t="str">
        <f t="shared" si="161"/>
        <v>二级，良</v>
      </c>
      <c r="R591" s="36">
        <f t="shared" si="162"/>
        <v>55.670103092783506</v>
      </c>
      <c r="S591" s="36">
        <f t="shared" si="163"/>
        <v>29.668082882568374</v>
      </c>
      <c r="T591" s="36">
        <f t="shared" si="164"/>
        <v>26.002020210215132</v>
      </c>
      <c r="U591" s="37" t="b">
        <f t="shared" si="165"/>
        <v>0</v>
      </c>
      <c r="V591" s="36">
        <f t="shared" si="166"/>
        <v>139</v>
      </c>
      <c r="W591" s="37">
        <f t="shared" si="167"/>
        <v>0</v>
      </c>
      <c r="X591" s="37" t="b">
        <f t="shared" si="168"/>
        <v>0</v>
      </c>
      <c r="Y591" s="36">
        <f t="shared" si="169"/>
        <v>76.45</v>
      </c>
    </row>
    <row r="592" spans="1:25">
      <c r="A592" s="33" t="s">
        <v>42</v>
      </c>
      <c r="B592" s="33" t="s">
        <v>631</v>
      </c>
      <c r="C592" s="34">
        <v>10</v>
      </c>
      <c r="D592" s="34">
        <v>6</v>
      </c>
      <c r="E592" s="34">
        <v>0.6</v>
      </c>
      <c r="F592" s="34">
        <v>122</v>
      </c>
      <c r="G592" s="34">
        <v>77</v>
      </c>
      <c r="H592" s="34">
        <v>52</v>
      </c>
      <c r="I592" s="10">
        <f t="shared" si="153"/>
        <v>10</v>
      </c>
      <c r="J592" s="10">
        <f t="shared" si="154"/>
        <v>7.5</v>
      </c>
      <c r="K592" s="10">
        <f t="shared" si="155"/>
        <v>15</v>
      </c>
      <c r="L592" s="10">
        <f t="shared" si="156"/>
        <v>68.333333333333329</v>
      </c>
      <c r="M592" s="10">
        <f t="shared" si="157"/>
        <v>63.5</v>
      </c>
      <c r="N592" s="10">
        <f t="shared" si="158"/>
        <v>71.25</v>
      </c>
      <c r="O592" s="10">
        <f t="shared" si="159"/>
        <v>71.25</v>
      </c>
      <c r="P592" s="35" t="str">
        <f t="shared" si="160"/>
        <v>PM2.5</v>
      </c>
      <c r="Q592" s="35" t="str">
        <f t="shared" si="161"/>
        <v>二级，良</v>
      </c>
      <c r="R592" s="36">
        <f t="shared" si="162"/>
        <v>67.532467532467535</v>
      </c>
      <c r="S592" s="36">
        <f t="shared" si="163"/>
        <v>29.820078653120845</v>
      </c>
      <c r="T592" s="36">
        <f t="shared" si="164"/>
        <v>37.71238887934669</v>
      </c>
      <c r="U592" s="37" t="b">
        <f t="shared" si="165"/>
        <v>0</v>
      </c>
      <c r="V592" s="36">
        <f t="shared" si="166"/>
        <v>149.66666666666666</v>
      </c>
      <c r="W592" s="37">
        <f t="shared" si="167"/>
        <v>0</v>
      </c>
      <c r="X592" s="37" t="b">
        <f t="shared" si="168"/>
        <v>0</v>
      </c>
      <c r="Y592" s="36">
        <f t="shared" si="169"/>
        <v>82.316666666666663</v>
      </c>
    </row>
    <row r="593" spans="1:25">
      <c r="A593" s="33" t="s">
        <v>42</v>
      </c>
      <c r="B593" s="33" t="s">
        <v>632</v>
      </c>
      <c r="C593" s="34">
        <v>11</v>
      </c>
      <c r="D593" s="34">
        <v>6</v>
      </c>
      <c r="E593" s="34">
        <v>0.7</v>
      </c>
      <c r="F593" s="34">
        <v>131</v>
      </c>
      <c r="G593" s="34">
        <v>63</v>
      </c>
      <c r="H593" s="34">
        <v>46</v>
      </c>
      <c r="I593" s="10">
        <f t="shared" si="153"/>
        <v>11</v>
      </c>
      <c r="J593" s="10">
        <f t="shared" si="154"/>
        <v>7.5</v>
      </c>
      <c r="K593" s="10">
        <f t="shared" si="155"/>
        <v>17.5</v>
      </c>
      <c r="L593" s="10">
        <f t="shared" si="156"/>
        <v>75.833333333333329</v>
      </c>
      <c r="M593" s="10">
        <f t="shared" si="157"/>
        <v>56.5</v>
      </c>
      <c r="N593" s="10">
        <f t="shared" si="158"/>
        <v>63.75</v>
      </c>
      <c r="O593" s="10">
        <f t="shared" si="159"/>
        <v>75.833333333333329</v>
      </c>
      <c r="P593" s="35" t="str">
        <f t="shared" si="160"/>
        <v>O3</v>
      </c>
      <c r="Q593" s="35" t="str">
        <f t="shared" si="161"/>
        <v>二级，良</v>
      </c>
      <c r="R593" s="36">
        <f t="shared" si="162"/>
        <v>73.015873015873012</v>
      </c>
      <c r="S593" s="36">
        <f t="shared" si="163"/>
        <v>30.850083131401188</v>
      </c>
      <c r="T593" s="36">
        <f t="shared" si="164"/>
        <v>42.16578988447182</v>
      </c>
      <c r="U593" s="37" t="b">
        <f t="shared" si="165"/>
        <v>0</v>
      </c>
      <c r="V593" s="36">
        <f t="shared" si="166"/>
        <v>156</v>
      </c>
      <c r="W593" s="37">
        <f t="shared" si="167"/>
        <v>0</v>
      </c>
      <c r="X593" s="37" t="b">
        <f t="shared" si="168"/>
        <v>0</v>
      </c>
      <c r="Y593" s="36">
        <f t="shared" si="169"/>
        <v>85.8</v>
      </c>
    </row>
    <row r="594" spans="1:25">
      <c r="A594" s="33" t="s">
        <v>42</v>
      </c>
      <c r="B594" s="33" t="s">
        <v>633</v>
      </c>
      <c r="C594" s="34">
        <v>12</v>
      </c>
      <c r="D594" s="34">
        <v>6</v>
      </c>
      <c r="E594" s="34">
        <v>0.7</v>
      </c>
      <c r="F594" s="34">
        <v>136</v>
      </c>
      <c r="G594" s="34">
        <v>62</v>
      </c>
      <c r="H594" s="34">
        <v>40</v>
      </c>
      <c r="I594" s="10">
        <f t="shared" si="153"/>
        <v>12</v>
      </c>
      <c r="J594" s="10">
        <f t="shared" si="154"/>
        <v>7.5</v>
      </c>
      <c r="K594" s="10">
        <f t="shared" si="155"/>
        <v>17.5</v>
      </c>
      <c r="L594" s="10">
        <f t="shared" si="156"/>
        <v>80</v>
      </c>
      <c r="M594" s="10">
        <f t="shared" si="157"/>
        <v>56</v>
      </c>
      <c r="N594" s="10">
        <f t="shared" si="158"/>
        <v>56.25</v>
      </c>
      <c r="O594" s="10">
        <f t="shared" si="159"/>
        <v>80</v>
      </c>
      <c r="P594" s="35" t="str">
        <f t="shared" si="160"/>
        <v>O3</v>
      </c>
      <c r="Q594" s="35" t="str">
        <f t="shared" si="161"/>
        <v>二级，良</v>
      </c>
      <c r="R594" s="36">
        <f t="shared" si="162"/>
        <v>64.516129032258064</v>
      </c>
      <c r="S594" s="36">
        <f t="shared" si="163"/>
        <v>31.783224064542122</v>
      </c>
      <c r="T594" s="36">
        <f t="shared" si="164"/>
        <v>32.732904967715939</v>
      </c>
      <c r="U594" s="37" t="b">
        <f t="shared" si="165"/>
        <v>0</v>
      </c>
      <c r="V594" s="36">
        <f t="shared" si="166"/>
        <v>158.66666666666666</v>
      </c>
      <c r="W594" s="37">
        <f t="shared" si="167"/>
        <v>0</v>
      </c>
      <c r="X594" s="37" t="b">
        <f t="shared" si="168"/>
        <v>0</v>
      </c>
      <c r="Y594" s="36">
        <f t="shared" si="169"/>
        <v>87.266666666666666</v>
      </c>
    </row>
    <row r="595" spans="1:25">
      <c r="A595" s="33" t="s">
        <v>42</v>
      </c>
      <c r="B595" s="33" t="s">
        <v>634</v>
      </c>
      <c r="C595" s="34">
        <v>15</v>
      </c>
      <c r="D595" s="34">
        <v>7</v>
      </c>
      <c r="E595" s="34">
        <v>0.7</v>
      </c>
      <c r="F595" s="34">
        <v>143</v>
      </c>
      <c r="G595" s="34">
        <v>70</v>
      </c>
      <c r="H595" s="34">
        <v>40</v>
      </c>
      <c r="I595" s="10">
        <f t="shared" si="153"/>
        <v>15</v>
      </c>
      <c r="J595" s="10">
        <f t="shared" si="154"/>
        <v>8.75</v>
      </c>
      <c r="K595" s="10">
        <f t="shared" si="155"/>
        <v>17.5</v>
      </c>
      <c r="L595" s="10">
        <f t="shared" si="156"/>
        <v>85.833333333333343</v>
      </c>
      <c r="M595" s="10">
        <f t="shared" si="157"/>
        <v>60</v>
      </c>
      <c r="N595" s="10">
        <f t="shared" si="158"/>
        <v>56.25</v>
      </c>
      <c r="O595" s="10">
        <f t="shared" si="159"/>
        <v>85.833333333333343</v>
      </c>
      <c r="P595" s="35" t="str">
        <f t="shared" si="160"/>
        <v>O3</v>
      </c>
      <c r="Q595" s="35" t="str">
        <f t="shared" si="161"/>
        <v>二级，良</v>
      </c>
      <c r="R595" s="36">
        <f t="shared" si="162"/>
        <v>57.142857142857139</v>
      </c>
      <c r="S595" s="36">
        <f t="shared" si="163"/>
        <v>32.66395411547591</v>
      </c>
      <c r="T595" s="36">
        <f t="shared" si="164"/>
        <v>24.478903027381229</v>
      </c>
      <c r="U595" s="37" t="b">
        <f t="shared" si="165"/>
        <v>0</v>
      </c>
      <c r="V595" s="36">
        <f t="shared" si="166"/>
        <v>154</v>
      </c>
      <c r="W595" s="37">
        <f t="shared" si="167"/>
        <v>0</v>
      </c>
      <c r="X595" s="37" t="b">
        <f t="shared" si="168"/>
        <v>0</v>
      </c>
      <c r="Y595" s="36">
        <f t="shared" si="169"/>
        <v>84.7</v>
      </c>
    </row>
    <row r="596" spans="1:25">
      <c r="A596" s="33" t="s">
        <v>42</v>
      </c>
      <c r="B596" s="33" t="s">
        <v>635</v>
      </c>
      <c r="C596" s="34">
        <v>14</v>
      </c>
      <c r="D596" s="34">
        <v>6</v>
      </c>
      <c r="E596" s="34">
        <v>0.7</v>
      </c>
      <c r="F596" s="34">
        <v>144</v>
      </c>
      <c r="G596" s="34">
        <v>58</v>
      </c>
      <c r="H596" s="34">
        <v>39</v>
      </c>
      <c r="I596" s="10">
        <f t="shared" si="153"/>
        <v>14</v>
      </c>
      <c r="J596" s="10">
        <f t="shared" si="154"/>
        <v>7.5</v>
      </c>
      <c r="K596" s="10">
        <f t="shared" si="155"/>
        <v>17.5</v>
      </c>
      <c r="L596" s="10">
        <f t="shared" si="156"/>
        <v>86.666666666666657</v>
      </c>
      <c r="M596" s="10">
        <f t="shared" si="157"/>
        <v>54</v>
      </c>
      <c r="N596" s="10">
        <f t="shared" si="158"/>
        <v>55</v>
      </c>
      <c r="O596" s="10">
        <f t="shared" si="159"/>
        <v>86.666666666666657</v>
      </c>
      <c r="P596" s="35" t="str">
        <f t="shared" si="160"/>
        <v>O3</v>
      </c>
      <c r="Q596" s="35" t="str">
        <f t="shared" si="161"/>
        <v>二级，良</v>
      </c>
      <c r="R596" s="36">
        <f t="shared" si="162"/>
        <v>67.241379310344826</v>
      </c>
      <c r="S596" s="36">
        <f t="shared" si="163"/>
        <v>31.489785818019936</v>
      </c>
      <c r="T596" s="36">
        <f t="shared" si="164"/>
        <v>35.751593492324886</v>
      </c>
      <c r="U596" s="37" t="b">
        <f t="shared" si="165"/>
        <v>0</v>
      </c>
      <c r="V596" s="36">
        <f t="shared" si="166"/>
        <v>153</v>
      </c>
      <c r="W596" s="37">
        <f t="shared" si="167"/>
        <v>0</v>
      </c>
      <c r="X596" s="37" t="b">
        <f t="shared" si="168"/>
        <v>0</v>
      </c>
      <c r="Y596" s="36">
        <f t="shared" si="169"/>
        <v>84.15</v>
      </c>
    </row>
    <row r="597" spans="1:25">
      <c r="A597" s="33" t="s">
        <v>42</v>
      </c>
      <c r="B597" s="33" t="s">
        <v>636</v>
      </c>
      <c r="C597" s="34">
        <v>10</v>
      </c>
      <c r="D597" s="34">
        <v>5</v>
      </c>
      <c r="E597" s="34">
        <v>0.6</v>
      </c>
      <c r="F597" s="34">
        <v>135</v>
      </c>
      <c r="G597" s="34">
        <v>74</v>
      </c>
      <c r="H597" s="34">
        <v>45</v>
      </c>
      <c r="I597" s="10">
        <f t="shared" si="153"/>
        <v>10</v>
      </c>
      <c r="J597" s="10">
        <f t="shared" si="154"/>
        <v>6.25</v>
      </c>
      <c r="K597" s="10">
        <f t="shared" si="155"/>
        <v>15</v>
      </c>
      <c r="L597" s="10">
        <f t="shared" si="156"/>
        <v>79.166666666666671</v>
      </c>
      <c r="M597" s="10">
        <f t="shared" si="157"/>
        <v>62</v>
      </c>
      <c r="N597" s="10">
        <f t="shared" si="158"/>
        <v>62.5</v>
      </c>
      <c r="O597" s="10">
        <f t="shared" si="159"/>
        <v>79.166666666666671</v>
      </c>
      <c r="P597" s="35" t="str">
        <f t="shared" si="160"/>
        <v>O3</v>
      </c>
      <c r="Q597" s="35" t="str">
        <f t="shared" si="161"/>
        <v>二级，良</v>
      </c>
      <c r="R597" s="36">
        <f t="shared" si="162"/>
        <v>60.810810810810814</v>
      </c>
      <c r="S597" s="36">
        <f t="shared" si="163"/>
        <v>32.093234093882003</v>
      </c>
      <c r="T597" s="36">
        <f t="shared" si="164"/>
        <v>28.717576716928811</v>
      </c>
      <c r="U597" s="37" t="b">
        <f t="shared" si="165"/>
        <v>0</v>
      </c>
      <c r="V597" s="36">
        <f t="shared" si="166"/>
        <v>142.33333333333334</v>
      </c>
      <c r="W597" s="37">
        <f t="shared" si="167"/>
        <v>0</v>
      </c>
      <c r="X597" s="37" t="b">
        <f t="shared" si="168"/>
        <v>0</v>
      </c>
      <c r="Y597" s="36">
        <f t="shared" si="169"/>
        <v>78.283333333333331</v>
      </c>
    </row>
    <row r="598" spans="1:25">
      <c r="A598" s="33" t="s">
        <v>42</v>
      </c>
      <c r="B598" s="33" t="s">
        <v>637</v>
      </c>
      <c r="C598" s="34">
        <v>10</v>
      </c>
      <c r="D598" s="34">
        <v>6</v>
      </c>
      <c r="E598" s="34">
        <v>0.6</v>
      </c>
      <c r="F598" s="34">
        <v>132</v>
      </c>
      <c r="G598" s="34">
        <v>81</v>
      </c>
      <c r="H598" s="34">
        <v>40</v>
      </c>
      <c r="I598" s="10">
        <f t="shared" si="153"/>
        <v>10</v>
      </c>
      <c r="J598" s="10">
        <f t="shared" si="154"/>
        <v>7.5</v>
      </c>
      <c r="K598" s="10">
        <f t="shared" si="155"/>
        <v>15</v>
      </c>
      <c r="L598" s="10">
        <f t="shared" si="156"/>
        <v>76.666666666666671</v>
      </c>
      <c r="M598" s="10">
        <f t="shared" si="157"/>
        <v>65.5</v>
      </c>
      <c r="N598" s="10">
        <f t="shared" si="158"/>
        <v>56.25</v>
      </c>
      <c r="O598" s="10">
        <f t="shared" si="159"/>
        <v>76.666666666666671</v>
      </c>
      <c r="P598" s="35" t="str">
        <f t="shared" si="160"/>
        <v>O3</v>
      </c>
      <c r="Q598" s="35" t="str">
        <f t="shared" si="161"/>
        <v>二级，良</v>
      </c>
      <c r="R598" s="36">
        <f t="shared" si="162"/>
        <v>49.382716049382715</v>
      </c>
      <c r="S598" s="36">
        <f t="shared" si="163"/>
        <v>32.521626403717612</v>
      </c>
      <c r="T598" s="36">
        <f t="shared" si="164"/>
        <v>16.861089645665103</v>
      </c>
      <c r="U598" s="37" t="b">
        <f t="shared" si="165"/>
        <v>0</v>
      </c>
      <c r="V598" s="36">
        <f t="shared" si="166"/>
        <v>134.66666666666666</v>
      </c>
      <c r="W598" s="37">
        <f t="shared" si="167"/>
        <v>0</v>
      </c>
      <c r="X598" s="37" t="b">
        <f t="shared" si="168"/>
        <v>0</v>
      </c>
      <c r="Y598" s="36">
        <f t="shared" si="169"/>
        <v>74.066666666666663</v>
      </c>
    </row>
    <row r="599" spans="1:25">
      <c r="A599" s="33" t="s">
        <v>42</v>
      </c>
      <c r="B599" s="33" t="s">
        <v>638</v>
      </c>
      <c r="C599" s="34">
        <v>11</v>
      </c>
      <c r="D599" s="34">
        <v>7</v>
      </c>
      <c r="E599" s="34">
        <v>0.6</v>
      </c>
      <c r="F599" s="34">
        <v>127</v>
      </c>
      <c r="G599" s="34">
        <v>69</v>
      </c>
      <c r="H599" s="34">
        <v>38</v>
      </c>
      <c r="I599" s="10">
        <f t="shared" si="153"/>
        <v>11</v>
      </c>
      <c r="J599" s="10">
        <f t="shared" si="154"/>
        <v>8.75</v>
      </c>
      <c r="K599" s="10">
        <f t="shared" si="155"/>
        <v>15</v>
      </c>
      <c r="L599" s="10">
        <f t="shared" si="156"/>
        <v>72.5</v>
      </c>
      <c r="M599" s="10">
        <f t="shared" si="157"/>
        <v>59.5</v>
      </c>
      <c r="N599" s="10">
        <f t="shared" si="158"/>
        <v>53.75</v>
      </c>
      <c r="O599" s="10">
        <f t="shared" si="159"/>
        <v>72.5</v>
      </c>
      <c r="P599" s="35" t="str">
        <f t="shared" si="160"/>
        <v>O3</v>
      </c>
      <c r="Q599" s="35" t="str">
        <f t="shared" si="161"/>
        <v>二级，良</v>
      </c>
      <c r="R599" s="36">
        <f t="shared" si="162"/>
        <v>55.072463768115945</v>
      </c>
      <c r="S599" s="36">
        <f t="shared" si="163"/>
        <v>31.009147113460553</v>
      </c>
      <c r="T599" s="36">
        <f t="shared" si="164"/>
        <v>24.063316654655392</v>
      </c>
      <c r="U599" s="37" t="b">
        <f t="shared" si="165"/>
        <v>0</v>
      </c>
      <c r="V599" s="36">
        <f t="shared" si="166"/>
        <v>136</v>
      </c>
      <c r="W599" s="37">
        <f t="shared" si="167"/>
        <v>0</v>
      </c>
      <c r="X599" s="37" t="b">
        <f t="shared" si="168"/>
        <v>0</v>
      </c>
      <c r="Y599" s="36">
        <f t="shared" si="169"/>
        <v>74.8</v>
      </c>
    </row>
    <row r="600" spans="1:25">
      <c r="A600" s="33" t="s">
        <v>42</v>
      </c>
      <c r="B600" s="33" t="s">
        <v>639</v>
      </c>
      <c r="C600" s="34">
        <v>11</v>
      </c>
      <c r="D600" s="34">
        <v>15</v>
      </c>
      <c r="E600" s="34">
        <v>0.6</v>
      </c>
      <c r="F600" s="34">
        <v>109</v>
      </c>
      <c r="G600" s="34">
        <v>75</v>
      </c>
      <c r="H600" s="34">
        <v>41</v>
      </c>
      <c r="I600" s="10">
        <f t="shared" si="153"/>
        <v>11</v>
      </c>
      <c r="J600" s="10">
        <f t="shared" si="154"/>
        <v>18.75</v>
      </c>
      <c r="K600" s="10">
        <f t="shared" si="155"/>
        <v>15</v>
      </c>
      <c r="L600" s="10">
        <f t="shared" si="156"/>
        <v>57.5</v>
      </c>
      <c r="M600" s="10">
        <f t="shared" si="157"/>
        <v>62.5</v>
      </c>
      <c r="N600" s="10">
        <f t="shared" si="158"/>
        <v>57.5</v>
      </c>
      <c r="O600" s="10">
        <f t="shared" si="159"/>
        <v>62.5</v>
      </c>
      <c r="P600" s="35" t="str">
        <f t="shared" si="160"/>
        <v>PM10</v>
      </c>
      <c r="Q600" s="35" t="str">
        <f t="shared" si="161"/>
        <v>二级，良</v>
      </c>
      <c r="R600" s="36">
        <f t="shared" si="162"/>
        <v>54.666666666666664</v>
      </c>
      <c r="S600" s="36">
        <f t="shared" si="163"/>
        <v>29.51386300948079</v>
      </c>
      <c r="T600" s="36">
        <f t="shared" si="164"/>
        <v>25.152803657185874</v>
      </c>
      <c r="U600" s="37" t="b">
        <f t="shared" si="165"/>
        <v>0</v>
      </c>
      <c r="V600" s="36">
        <f t="shared" si="166"/>
        <v>138</v>
      </c>
      <c r="W600" s="37">
        <f t="shared" si="167"/>
        <v>0</v>
      </c>
      <c r="X600" s="37" t="b">
        <f t="shared" si="168"/>
        <v>0</v>
      </c>
      <c r="Y600" s="36">
        <f t="shared" si="169"/>
        <v>75.900000000000006</v>
      </c>
    </row>
    <row r="601" spans="1:25">
      <c r="A601" s="33" t="s">
        <v>42</v>
      </c>
      <c r="B601" s="33" t="s">
        <v>640</v>
      </c>
      <c r="C601" s="34">
        <v>10</v>
      </c>
      <c r="D601" s="34">
        <v>19</v>
      </c>
      <c r="E601" s="34">
        <v>0.6</v>
      </c>
      <c r="F601" s="34">
        <v>92</v>
      </c>
      <c r="G601" s="34">
        <v>86</v>
      </c>
      <c r="H601" s="34">
        <v>77</v>
      </c>
      <c r="I601" s="10">
        <f t="shared" si="153"/>
        <v>10</v>
      </c>
      <c r="J601" s="10">
        <f t="shared" si="154"/>
        <v>23.75</v>
      </c>
      <c r="K601" s="10">
        <f t="shared" si="155"/>
        <v>15</v>
      </c>
      <c r="L601" s="10">
        <f t="shared" si="156"/>
        <v>46</v>
      </c>
      <c r="M601" s="10">
        <f t="shared" si="157"/>
        <v>68</v>
      </c>
      <c r="N601" s="10">
        <f t="shared" si="158"/>
        <v>102.5</v>
      </c>
      <c r="O601" s="10">
        <f t="shared" si="159"/>
        <v>102.5</v>
      </c>
      <c r="P601" s="35" t="str">
        <f t="shared" si="160"/>
        <v>PM2.5</v>
      </c>
      <c r="Q601" s="35" t="str">
        <f t="shared" si="161"/>
        <v>三级，轻度污染</v>
      </c>
      <c r="R601" s="36">
        <f t="shared" si="162"/>
        <v>89.534883720930239</v>
      </c>
      <c r="S601" s="36">
        <f t="shared" si="163"/>
        <v>28.693074479014843</v>
      </c>
      <c r="T601" s="36">
        <f t="shared" si="164"/>
        <v>60.841809241915399</v>
      </c>
      <c r="U601" s="37" t="b">
        <f t="shared" si="165"/>
        <v>0</v>
      </c>
      <c r="V601" s="36">
        <f t="shared" si="166"/>
        <v>142.33333333333334</v>
      </c>
      <c r="W601" s="37">
        <f t="shared" si="167"/>
        <v>0</v>
      </c>
      <c r="X601" s="37" t="b">
        <f t="shared" si="168"/>
        <v>0</v>
      </c>
      <c r="Y601" s="36">
        <f t="shared" si="169"/>
        <v>78.283333333333331</v>
      </c>
    </row>
    <row r="602" spans="1:25">
      <c r="A602" s="33" t="s">
        <v>42</v>
      </c>
      <c r="B602" s="33" t="s">
        <v>641</v>
      </c>
      <c r="C602" s="34">
        <v>10</v>
      </c>
      <c r="D602" s="34">
        <v>36</v>
      </c>
      <c r="E602" s="34">
        <v>0.7</v>
      </c>
      <c r="F602" s="34">
        <v>69</v>
      </c>
      <c r="G602" s="34">
        <v>105</v>
      </c>
      <c r="H602" s="34">
        <v>83</v>
      </c>
      <c r="I602" s="10">
        <f t="shared" si="153"/>
        <v>10</v>
      </c>
      <c r="J602" s="10">
        <f t="shared" si="154"/>
        <v>45</v>
      </c>
      <c r="K602" s="10">
        <f t="shared" si="155"/>
        <v>17.5</v>
      </c>
      <c r="L602" s="10">
        <f t="shared" si="156"/>
        <v>34.5</v>
      </c>
      <c r="M602" s="10">
        <f t="shared" si="157"/>
        <v>77.5</v>
      </c>
      <c r="N602" s="10">
        <f t="shared" si="158"/>
        <v>110</v>
      </c>
      <c r="O602" s="10">
        <f t="shared" si="159"/>
        <v>110</v>
      </c>
      <c r="P602" s="35" t="str">
        <f t="shared" si="160"/>
        <v>PM2.5</v>
      </c>
      <c r="Q602" s="35" t="str">
        <f t="shared" si="161"/>
        <v>三级，轻度污染</v>
      </c>
      <c r="R602" s="36">
        <f t="shared" si="162"/>
        <v>79.047619047619051</v>
      </c>
      <c r="S602" s="36">
        <f t="shared" si="163"/>
        <v>31.392410027187598</v>
      </c>
      <c r="T602" s="36">
        <f t="shared" si="164"/>
        <v>47.655209020431457</v>
      </c>
      <c r="U602" s="37" t="b">
        <f t="shared" si="165"/>
        <v>0</v>
      </c>
      <c r="V602" s="36">
        <f t="shared" si="166"/>
        <v>147.66666666666666</v>
      </c>
      <c r="W602" s="37">
        <f t="shared" si="167"/>
        <v>0</v>
      </c>
      <c r="X602" s="37" t="b">
        <f t="shared" si="168"/>
        <v>0</v>
      </c>
      <c r="Y602" s="36">
        <f t="shared" si="169"/>
        <v>81.216666666666669</v>
      </c>
    </row>
    <row r="603" spans="1:25">
      <c r="A603" s="33" t="s">
        <v>42</v>
      </c>
      <c r="B603" s="33" t="s">
        <v>642</v>
      </c>
      <c r="C603" s="34">
        <v>11</v>
      </c>
      <c r="D603" s="34">
        <v>24</v>
      </c>
      <c r="E603" s="34">
        <v>0.7</v>
      </c>
      <c r="F603" s="34">
        <v>78</v>
      </c>
      <c r="G603" s="34">
        <v>121</v>
      </c>
      <c r="H603" s="34">
        <v>71</v>
      </c>
      <c r="I603" s="10">
        <f t="shared" si="153"/>
        <v>11</v>
      </c>
      <c r="J603" s="10">
        <f t="shared" si="154"/>
        <v>30</v>
      </c>
      <c r="K603" s="10">
        <f t="shared" si="155"/>
        <v>17.5</v>
      </c>
      <c r="L603" s="10">
        <f t="shared" si="156"/>
        <v>39</v>
      </c>
      <c r="M603" s="10">
        <f t="shared" si="157"/>
        <v>85.5</v>
      </c>
      <c r="N603" s="10">
        <f t="shared" si="158"/>
        <v>95</v>
      </c>
      <c r="O603" s="10">
        <f t="shared" si="159"/>
        <v>95</v>
      </c>
      <c r="P603" s="35" t="str">
        <f t="shared" si="160"/>
        <v>PM2.5</v>
      </c>
      <c r="Q603" s="35" t="str">
        <f t="shared" si="161"/>
        <v>二级，良</v>
      </c>
      <c r="R603" s="36">
        <f t="shared" si="162"/>
        <v>58.677685950413228</v>
      </c>
      <c r="S603" s="36">
        <f t="shared" si="163"/>
        <v>32.376263338627119</v>
      </c>
      <c r="T603" s="36">
        <f t="shared" si="164"/>
        <v>26.301422611786109</v>
      </c>
      <c r="U603" s="37" t="b">
        <f t="shared" si="165"/>
        <v>0</v>
      </c>
      <c r="V603" s="36">
        <f t="shared" si="166"/>
        <v>163.33333333333334</v>
      </c>
      <c r="W603" s="37">
        <f t="shared" si="167"/>
        <v>0</v>
      </c>
      <c r="X603" s="37" t="b">
        <f t="shared" si="168"/>
        <v>0</v>
      </c>
      <c r="Y603" s="36">
        <f t="shared" si="169"/>
        <v>89.833333333333343</v>
      </c>
    </row>
    <row r="604" spans="1:25">
      <c r="A604" s="44" t="s">
        <v>42</v>
      </c>
      <c r="B604" s="44" t="s">
        <v>643</v>
      </c>
      <c r="C604" s="45">
        <v>12</v>
      </c>
      <c r="D604" s="45">
        <v>19</v>
      </c>
      <c r="E604" s="45">
        <v>0.8</v>
      </c>
      <c r="F604" s="45">
        <v>68</v>
      </c>
      <c r="G604" s="45">
        <v>183</v>
      </c>
      <c r="H604" s="45">
        <v>105</v>
      </c>
      <c r="I604" s="46">
        <f t="shared" si="153"/>
        <v>12</v>
      </c>
      <c r="J604" s="46">
        <f t="shared" si="154"/>
        <v>23.75</v>
      </c>
      <c r="K604" s="46">
        <f t="shared" si="155"/>
        <v>20</v>
      </c>
      <c r="L604" s="46">
        <f t="shared" si="156"/>
        <v>34</v>
      </c>
      <c r="M604" s="46">
        <f t="shared" si="157"/>
        <v>116.5</v>
      </c>
      <c r="N604" s="46">
        <f t="shared" si="158"/>
        <v>137.5</v>
      </c>
      <c r="O604" s="46">
        <f t="shared" si="159"/>
        <v>137.5</v>
      </c>
      <c r="P604" s="47" t="str">
        <f t="shared" si="160"/>
        <v>PM2.5</v>
      </c>
      <c r="Q604" s="47" t="str">
        <f t="shared" si="161"/>
        <v>三级，轻度污染</v>
      </c>
      <c r="R604" s="48">
        <f t="shared" si="162"/>
        <v>57.377049180327866</v>
      </c>
      <c r="S604" s="48">
        <f t="shared" si="163"/>
        <v>32.198502933593986</v>
      </c>
      <c r="T604" s="48">
        <f t="shared" si="164"/>
        <v>25.17854624673388</v>
      </c>
      <c r="U604" s="49" t="str">
        <f t="shared" si="165"/>
        <v>PM10</v>
      </c>
      <c r="V604" s="48">
        <f t="shared" si="166"/>
        <v>179</v>
      </c>
      <c r="W604" s="49">
        <f t="shared" si="167"/>
        <v>1</v>
      </c>
      <c r="X604" s="49" t="str">
        <f t="shared" si="168"/>
        <v>PM10</v>
      </c>
      <c r="Y604" s="48">
        <f t="shared" si="169"/>
        <v>98.45</v>
      </c>
    </row>
    <row r="605" spans="1:25">
      <c r="A605" s="44" t="s">
        <v>42</v>
      </c>
      <c r="B605" s="44" t="s">
        <v>644</v>
      </c>
      <c r="C605" s="45">
        <v>12</v>
      </c>
      <c r="D605" s="45">
        <v>17</v>
      </c>
      <c r="E605" s="45">
        <v>0.7</v>
      </c>
      <c r="F605" s="45">
        <v>68</v>
      </c>
      <c r="G605" s="45">
        <v>246</v>
      </c>
      <c r="H605" s="45">
        <v>123</v>
      </c>
      <c r="I605" s="46">
        <f t="shared" si="153"/>
        <v>12</v>
      </c>
      <c r="J605" s="46">
        <f t="shared" si="154"/>
        <v>21.25</v>
      </c>
      <c r="K605" s="46">
        <f t="shared" si="155"/>
        <v>17.5</v>
      </c>
      <c r="L605" s="46">
        <f t="shared" si="156"/>
        <v>34</v>
      </c>
      <c r="M605" s="46">
        <f t="shared" si="157"/>
        <v>148</v>
      </c>
      <c r="N605" s="46">
        <f t="shared" si="158"/>
        <v>161.42857142857142</v>
      </c>
      <c r="O605" s="46">
        <f t="shared" si="159"/>
        <v>161.42857142857142</v>
      </c>
      <c r="P605" s="47" t="str">
        <f t="shared" si="160"/>
        <v>PM2.5</v>
      </c>
      <c r="Q605" s="47" t="str">
        <f t="shared" si="161"/>
        <v>四级，中度污染</v>
      </c>
      <c r="R605" s="48">
        <f t="shared" si="162"/>
        <v>50</v>
      </c>
      <c r="S605" s="48">
        <f t="shared" si="163"/>
        <v>32.864697361172745</v>
      </c>
      <c r="T605" s="48">
        <f t="shared" si="164"/>
        <v>17.135302638827255</v>
      </c>
      <c r="U605" s="49" t="str">
        <f t="shared" si="165"/>
        <v>PM10</v>
      </c>
      <c r="V605" s="48">
        <f t="shared" si="166"/>
        <v>213</v>
      </c>
      <c r="W605" s="49">
        <f t="shared" si="167"/>
        <v>1</v>
      </c>
      <c r="X605" s="49" t="str">
        <f t="shared" si="168"/>
        <v>PM10</v>
      </c>
      <c r="Y605" s="48">
        <f t="shared" si="169"/>
        <v>117.15</v>
      </c>
    </row>
    <row r="606" spans="1:25">
      <c r="A606" s="44" t="s">
        <v>42</v>
      </c>
      <c r="B606" s="44" t="s">
        <v>645</v>
      </c>
      <c r="C606" s="45">
        <v>13</v>
      </c>
      <c r="D606" s="45">
        <v>18</v>
      </c>
      <c r="E606" s="45">
        <v>0.8</v>
      </c>
      <c r="F606" s="45">
        <v>60</v>
      </c>
      <c r="G606" s="45">
        <v>290</v>
      </c>
      <c r="H606" s="45">
        <v>125</v>
      </c>
      <c r="I606" s="46">
        <f t="shared" si="153"/>
        <v>13</v>
      </c>
      <c r="J606" s="46">
        <f t="shared" si="154"/>
        <v>22.5</v>
      </c>
      <c r="K606" s="46">
        <f t="shared" si="155"/>
        <v>20</v>
      </c>
      <c r="L606" s="46">
        <f t="shared" si="156"/>
        <v>30</v>
      </c>
      <c r="M606" s="46">
        <f t="shared" si="157"/>
        <v>170</v>
      </c>
      <c r="N606" s="46">
        <f t="shared" si="158"/>
        <v>164.28571428571428</v>
      </c>
      <c r="O606" s="46">
        <f t="shared" si="159"/>
        <v>170</v>
      </c>
      <c r="P606" s="47" t="str">
        <f t="shared" si="160"/>
        <v>PM10</v>
      </c>
      <c r="Q606" s="47" t="str">
        <f t="shared" si="161"/>
        <v>四级，中度污染</v>
      </c>
      <c r="R606" s="48">
        <f t="shared" si="162"/>
        <v>43.103448275862064</v>
      </c>
      <c r="S606" s="48">
        <f t="shared" si="163"/>
        <v>32.441992047163083</v>
      </c>
      <c r="T606" s="48">
        <f t="shared" si="164"/>
        <v>10.661456228698981</v>
      </c>
      <c r="U606" s="49" t="str">
        <f t="shared" si="165"/>
        <v>PM10</v>
      </c>
      <c r="V606" s="48">
        <f t="shared" si="166"/>
        <v>272</v>
      </c>
      <c r="W606" s="49">
        <f t="shared" si="167"/>
        <v>1</v>
      </c>
      <c r="X606" s="49" t="str">
        <f t="shared" si="168"/>
        <v>PM10</v>
      </c>
      <c r="Y606" s="48">
        <f t="shared" si="169"/>
        <v>149.6</v>
      </c>
    </row>
    <row r="607" spans="1:25">
      <c r="A607" s="44" t="s">
        <v>42</v>
      </c>
      <c r="B607" s="44" t="s">
        <v>646</v>
      </c>
      <c r="C607" s="45">
        <v>11</v>
      </c>
      <c r="D607" s="45">
        <v>16</v>
      </c>
      <c r="E607" s="45">
        <v>0.8</v>
      </c>
      <c r="F607" s="45">
        <v>57</v>
      </c>
      <c r="G607" s="45">
        <v>308</v>
      </c>
      <c r="H607" s="45">
        <v>114</v>
      </c>
      <c r="I607" s="46">
        <f t="shared" si="153"/>
        <v>11</v>
      </c>
      <c r="J607" s="46">
        <f t="shared" si="154"/>
        <v>20</v>
      </c>
      <c r="K607" s="46">
        <f t="shared" si="155"/>
        <v>20</v>
      </c>
      <c r="L607" s="46">
        <f t="shared" si="156"/>
        <v>28.5</v>
      </c>
      <c r="M607" s="46">
        <f t="shared" si="157"/>
        <v>179</v>
      </c>
      <c r="N607" s="46">
        <f t="shared" si="158"/>
        <v>148.75</v>
      </c>
      <c r="O607" s="46">
        <f t="shared" si="159"/>
        <v>179</v>
      </c>
      <c r="P607" s="47" t="str">
        <f t="shared" si="160"/>
        <v>PM10</v>
      </c>
      <c r="Q607" s="47" t="str">
        <f t="shared" si="161"/>
        <v>四级，中度污染</v>
      </c>
      <c r="R607" s="48">
        <f t="shared" si="162"/>
        <v>37.012987012987011</v>
      </c>
      <c r="S607" s="48">
        <f t="shared" si="163"/>
        <v>31.478390514596033</v>
      </c>
      <c r="T607" s="48">
        <f t="shared" si="164"/>
        <v>5.5345964983909788</v>
      </c>
      <c r="U607" s="49" t="str">
        <f t="shared" si="165"/>
        <v>PM10</v>
      </c>
      <c r="V607" s="48">
        <f t="shared" si="166"/>
        <v>343.66666666666669</v>
      </c>
      <c r="W607" s="49">
        <f t="shared" si="167"/>
        <v>0</v>
      </c>
      <c r="X607" s="49" t="str">
        <f t="shared" si="168"/>
        <v>PM10</v>
      </c>
      <c r="Y607" s="48">
        <f t="shared" si="169"/>
        <v>189.01666666666668</v>
      </c>
    </row>
    <row r="608" spans="1:25">
      <c r="A608" s="44" t="s">
        <v>42</v>
      </c>
      <c r="B608" s="44" t="s">
        <v>647</v>
      </c>
      <c r="C608" s="45">
        <v>9</v>
      </c>
      <c r="D608" s="45">
        <v>12</v>
      </c>
      <c r="E608" s="45">
        <v>0.7</v>
      </c>
      <c r="F608" s="45">
        <v>54</v>
      </c>
      <c r="G608" s="45">
        <v>302</v>
      </c>
      <c r="H608" s="45">
        <v>104</v>
      </c>
      <c r="I608" s="46">
        <f t="shared" si="153"/>
        <v>9</v>
      </c>
      <c r="J608" s="46">
        <f t="shared" si="154"/>
        <v>15</v>
      </c>
      <c r="K608" s="46">
        <f t="shared" si="155"/>
        <v>17.5</v>
      </c>
      <c r="L608" s="46">
        <f t="shared" si="156"/>
        <v>27</v>
      </c>
      <c r="M608" s="46">
        <f t="shared" si="157"/>
        <v>176</v>
      </c>
      <c r="N608" s="46">
        <f t="shared" si="158"/>
        <v>136.25</v>
      </c>
      <c r="O608" s="46">
        <f t="shared" si="159"/>
        <v>176</v>
      </c>
      <c r="P608" s="47" t="str">
        <f t="shared" si="160"/>
        <v>PM10</v>
      </c>
      <c r="Q608" s="47" t="str">
        <f t="shared" si="161"/>
        <v>四级，中度污染</v>
      </c>
      <c r="R608" s="48">
        <f t="shared" si="162"/>
        <v>34.437086092715234</v>
      </c>
      <c r="S608" s="48">
        <f t="shared" si="163"/>
        <v>27.101565788934099</v>
      </c>
      <c r="T608" s="48">
        <f t="shared" si="164"/>
        <v>7.3355203037811343</v>
      </c>
      <c r="U608" s="49" t="str">
        <f t="shared" si="165"/>
        <v>PM10</v>
      </c>
      <c r="V608" s="48">
        <f t="shared" si="166"/>
        <v>417.66666666666669</v>
      </c>
      <c r="W608" s="49">
        <f t="shared" si="167"/>
        <v>0</v>
      </c>
      <c r="X608" s="49" t="str">
        <f t="shared" si="168"/>
        <v>PM10</v>
      </c>
      <c r="Y608" s="48">
        <f t="shared" si="169"/>
        <v>229.71666666666667</v>
      </c>
    </row>
    <row r="609" spans="1:25">
      <c r="A609" s="44" t="s">
        <v>42</v>
      </c>
      <c r="B609" s="44" t="s">
        <v>648</v>
      </c>
      <c r="C609" s="45">
        <v>8</v>
      </c>
      <c r="D609" s="45">
        <v>14</v>
      </c>
      <c r="E609" s="45">
        <v>0.7</v>
      </c>
      <c r="F609" s="45">
        <v>44</v>
      </c>
      <c r="G609" s="45">
        <v>308</v>
      </c>
      <c r="H609" s="45">
        <v>94</v>
      </c>
      <c r="I609" s="46">
        <f t="shared" si="153"/>
        <v>8</v>
      </c>
      <c r="J609" s="46">
        <f t="shared" si="154"/>
        <v>17.5</v>
      </c>
      <c r="K609" s="46">
        <f t="shared" si="155"/>
        <v>17.5</v>
      </c>
      <c r="L609" s="46">
        <f t="shared" si="156"/>
        <v>22</v>
      </c>
      <c r="M609" s="46">
        <f t="shared" si="157"/>
        <v>179</v>
      </c>
      <c r="N609" s="46">
        <f t="shared" si="158"/>
        <v>123.75</v>
      </c>
      <c r="O609" s="46">
        <f t="shared" si="159"/>
        <v>179</v>
      </c>
      <c r="P609" s="47" t="str">
        <f t="shared" si="160"/>
        <v>PM10</v>
      </c>
      <c r="Q609" s="47" t="str">
        <f t="shared" si="161"/>
        <v>四级，中度污染</v>
      </c>
      <c r="R609" s="48">
        <f t="shared" si="162"/>
        <v>30.519480519480517</v>
      </c>
      <c r="S609" s="48">
        <f t="shared" si="163"/>
        <v>23.384021376025448</v>
      </c>
      <c r="T609" s="48">
        <f t="shared" si="164"/>
        <v>7.1354591434550692</v>
      </c>
      <c r="U609" s="49" t="str">
        <f t="shared" si="165"/>
        <v>PM10</v>
      </c>
      <c r="V609" s="48">
        <f t="shared" si="166"/>
        <v>483.33333333333331</v>
      </c>
      <c r="W609" s="49">
        <f t="shared" si="167"/>
        <v>0</v>
      </c>
      <c r="X609" s="49" t="str">
        <f t="shared" si="168"/>
        <v>PM10</v>
      </c>
      <c r="Y609" s="48">
        <f t="shared" si="169"/>
        <v>265.83333333333331</v>
      </c>
    </row>
    <row r="610" spans="1:25">
      <c r="A610" s="44" t="s">
        <v>42</v>
      </c>
      <c r="B610" s="44" t="s">
        <v>649</v>
      </c>
      <c r="C610" s="45">
        <v>9</v>
      </c>
      <c r="D610" s="45">
        <v>8</v>
      </c>
      <c r="E610" s="45">
        <v>0.7</v>
      </c>
      <c r="F610" s="45">
        <v>65</v>
      </c>
      <c r="G610" s="45">
        <v>290</v>
      </c>
      <c r="H610" s="45">
        <v>91</v>
      </c>
      <c r="I610" s="46">
        <f t="shared" si="153"/>
        <v>9</v>
      </c>
      <c r="J610" s="46">
        <f t="shared" si="154"/>
        <v>10</v>
      </c>
      <c r="K610" s="46">
        <f t="shared" si="155"/>
        <v>17.5</v>
      </c>
      <c r="L610" s="46">
        <f t="shared" si="156"/>
        <v>32.5</v>
      </c>
      <c r="M610" s="46">
        <f t="shared" si="157"/>
        <v>170</v>
      </c>
      <c r="N610" s="46">
        <f t="shared" si="158"/>
        <v>120</v>
      </c>
      <c r="O610" s="46">
        <f t="shared" si="159"/>
        <v>170</v>
      </c>
      <c r="P610" s="47" t="str">
        <f t="shared" si="160"/>
        <v>PM10</v>
      </c>
      <c r="Q610" s="47" t="str">
        <f t="shared" si="161"/>
        <v>四级，中度污染</v>
      </c>
      <c r="R610" s="48">
        <f t="shared" si="162"/>
        <v>31.379310344827587</v>
      </c>
      <c r="S610" s="48">
        <f t="shared" si="163"/>
        <v>21.037504256781059</v>
      </c>
      <c r="T610" s="48">
        <f t="shared" si="164"/>
        <v>10.341806088046528</v>
      </c>
      <c r="U610" s="49" t="str">
        <f t="shared" si="165"/>
        <v>PM10</v>
      </c>
      <c r="V610" s="48">
        <f t="shared" si="166"/>
        <v>545.66666666666663</v>
      </c>
      <c r="W610" s="49">
        <f t="shared" si="167"/>
        <v>0</v>
      </c>
      <c r="X610" s="49" t="str">
        <f t="shared" si="168"/>
        <v>PM10</v>
      </c>
      <c r="Y610" s="48">
        <f t="shared" si="169"/>
        <v>300.11666666666667</v>
      </c>
    </row>
    <row r="611" spans="1:25">
      <c r="A611" s="44" t="s">
        <v>42</v>
      </c>
      <c r="B611" s="44" t="s">
        <v>650</v>
      </c>
      <c r="C611" s="45">
        <v>8</v>
      </c>
      <c r="D611" s="45">
        <v>10</v>
      </c>
      <c r="E611" s="45">
        <v>0.7</v>
      </c>
      <c r="F611" s="45">
        <v>60</v>
      </c>
      <c r="G611" s="45">
        <v>295</v>
      </c>
      <c r="H611" s="45">
        <v>99</v>
      </c>
      <c r="I611" s="46">
        <f t="shared" si="153"/>
        <v>8</v>
      </c>
      <c r="J611" s="46">
        <f t="shared" si="154"/>
        <v>12.5</v>
      </c>
      <c r="K611" s="46">
        <f t="shared" si="155"/>
        <v>17.5</v>
      </c>
      <c r="L611" s="46">
        <f t="shared" si="156"/>
        <v>30</v>
      </c>
      <c r="M611" s="46">
        <f t="shared" si="157"/>
        <v>172.5</v>
      </c>
      <c r="N611" s="46">
        <f t="shared" si="158"/>
        <v>130</v>
      </c>
      <c r="O611" s="46">
        <f t="shared" si="159"/>
        <v>172.5</v>
      </c>
      <c r="P611" s="47" t="str">
        <f t="shared" si="160"/>
        <v>PM10</v>
      </c>
      <c r="Q611" s="47" t="str">
        <f t="shared" si="161"/>
        <v>四级，中度污染</v>
      </c>
      <c r="R611" s="48">
        <f t="shared" si="162"/>
        <v>33.559322033898304</v>
      </c>
      <c r="S611" s="48">
        <f t="shared" si="163"/>
        <v>18.871026020489364</v>
      </c>
      <c r="T611" s="48">
        <f t="shared" si="164"/>
        <v>14.688296013408941</v>
      </c>
      <c r="U611" s="49" t="str">
        <f t="shared" si="165"/>
        <v>PM10</v>
      </c>
      <c r="V611" s="48">
        <f t="shared" si="166"/>
        <v>581.33333333333337</v>
      </c>
      <c r="W611" s="49">
        <f t="shared" si="167"/>
        <v>0</v>
      </c>
      <c r="X611" s="49" t="str">
        <f t="shared" si="168"/>
        <v>PM10</v>
      </c>
      <c r="Y611" s="48">
        <f t="shared" si="169"/>
        <v>319.73333333333335</v>
      </c>
    </row>
    <row r="612" spans="1:25">
      <c r="A612" s="44" t="s">
        <v>42</v>
      </c>
      <c r="B612" s="44" t="s">
        <v>651</v>
      </c>
      <c r="C612" s="45">
        <v>12</v>
      </c>
      <c r="D612" s="45">
        <v>11</v>
      </c>
      <c r="E612" s="45">
        <v>0.7</v>
      </c>
      <c r="F612" s="45">
        <v>58</v>
      </c>
      <c r="G612" s="45">
        <v>327</v>
      </c>
      <c r="H612" s="45">
        <v>86</v>
      </c>
      <c r="I612" s="46">
        <f t="shared" si="153"/>
        <v>12</v>
      </c>
      <c r="J612" s="46">
        <f t="shared" si="154"/>
        <v>13.75</v>
      </c>
      <c r="K612" s="46">
        <f t="shared" si="155"/>
        <v>17.5</v>
      </c>
      <c r="L612" s="46">
        <f t="shared" si="156"/>
        <v>29</v>
      </c>
      <c r="M612" s="46">
        <f t="shared" si="157"/>
        <v>188.5</v>
      </c>
      <c r="N612" s="46">
        <f t="shared" si="158"/>
        <v>113.75</v>
      </c>
      <c r="O612" s="46">
        <f t="shared" si="159"/>
        <v>188.5</v>
      </c>
      <c r="P612" s="47" t="str">
        <f t="shared" si="160"/>
        <v>PM10</v>
      </c>
      <c r="Q612" s="47" t="str">
        <f t="shared" si="161"/>
        <v>四级，中度污染</v>
      </c>
      <c r="R612" s="48">
        <f t="shared" si="162"/>
        <v>26.299694189602445</v>
      </c>
      <c r="S612" s="48">
        <f t="shared" si="163"/>
        <v>17.500969523314225</v>
      </c>
      <c r="T612" s="48">
        <f t="shared" si="164"/>
        <v>8.7987246662882193</v>
      </c>
      <c r="U612" s="49" t="str">
        <f t="shared" si="165"/>
        <v>PM10</v>
      </c>
      <c r="V612" s="48">
        <f t="shared" si="166"/>
        <v>597.66666666666663</v>
      </c>
      <c r="W612" s="49">
        <f t="shared" si="167"/>
        <v>0</v>
      </c>
      <c r="X612" s="49" t="str">
        <f t="shared" si="168"/>
        <v>PM10</v>
      </c>
      <c r="Y612" s="48">
        <f t="shared" si="169"/>
        <v>328.71666666666664</v>
      </c>
    </row>
    <row r="613" spans="1:25">
      <c r="A613" s="44" t="s">
        <v>42</v>
      </c>
      <c r="B613" s="44" t="s">
        <v>652</v>
      </c>
      <c r="C613" s="45">
        <v>24</v>
      </c>
      <c r="D613" s="45">
        <v>14</v>
      </c>
      <c r="E613" s="45">
        <v>0.8</v>
      </c>
      <c r="F613" s="45">
        <v>59</v>
      </c>
      <c r="G613" s="45">
        <v>478</v>
      </c>
      <c r="H613" s="45">
        <v>149</v>
      </c>
      <c r="I613" s="46">
        <f t="shared" si="153"/>
        <v>24</v>
      </c>
      <c r="J613" s="46">
        <f t="shared" si="154"/>
        <v>17.5</v>
      </c>
      <c r="K613" s="46">
        <f t="shared" si="155"/>
        <v>20</v>
      </c>
      <c r="L613" s="46">
        <f t="shared" si="156"/>
        <v>29.5</v>
      </c>
      <c r="M613" s="46">
        <f t="shared" si="157"/>
        <v>372.5</v>
      </c>
      <c r="N613" s="46">
        <f t="shared" si="158"/>
        <v>198.57142857142856</v>
      </c>
      <c r="O613" s="46">
        <f t="shared" si="159"/>
        <v>372.5</v>
      </c>
      <c r="P613" s="47" t="str">
        <f t="shared" si="160"/>
        <v>PM10</v>
      </c>
      <c r="Q613" s="47" t="str">
        <f t="shared" si="161"/>
        <v>六级，严重污染</v>
      </c>
      <c r="R613" s="48">
        <f t="shared" si="162"/>
        <v>31.171548117154813</v>
      </c>
      <c r="S613" s="48">
        <f t="shared" si="163"/>
        <v>16.100656682792589</v>
      </c>
      <c r="T613" s="48">
        <f t="shared" si="164"/>
        <v>15.070891434362224</v>
      </c>
      <c r="U613" s="49" t="str">
        <f t="shared" si="165"/>
        <v>PM10</v>
      </c>
      <c r="V613" s="48">
        <f t="shared" si="166"/>
        <v>610</v>
      </c>
      <c r="W613" s="49">
        <f t="shared" si="167"/>
        <v>0</v>
      </c>
      <c r="X613" s="49" t="str">
        <f t="shared" si="168"/>
        <v>PM10</v>
      </c>
      <c r="Y613" s="48">
        <f t="shared" si="169"/>
        <v>335.5</v>
      </c>
    </row>
    <row r="614" spans="1:25">
      <c r="A614" s="44" t="s">
        <v>42</v>
      </c>
      <c r="B614" s="44" t="s">
        <v>653</v>
      </c>
      <c r="C614" s="45">
        <v>24</v>
      </c>
      <c r="D614" s="45">
        <v>13</v>
      </c>
      <c r="E614" s="45">
        <v>0.8</v>
      </c>
      <c r="F614" s="45">
        <v>62</v>
      </c>
      <c r="G614" s="45">
        <v>686</v>
      </c>
      <c r="H614" s="45">
        <v>189</v>
      </c>
      <c r="I614" s="46">
        <f t="shared" si="153"/>
        <v>24</v>
      </c>
      <c r="J614" s="46">
        <f t="shared" si="154"/>
        <v>16.25</v>
      </c>
      <c r="K614" s="46">
        <f t="shared" si="155"/>
        <v>20</v>
      </c>
      <c r="L614" s="46">
        <f t="shared" si="156"/>
        <v>31</v>
      </c>
      <c r="M614" s="46">
        <f t="shared" si="157"/>
        <v>500</v>
      </c>
      <c r="N614" s="46">
        <f t="shared" si="158"/>
        <v>239</v>
      </c>
      <c r="O614" s="46">
        <f t="shared" si="159"/>
        <v>500</v>
      </c>
      <c r="P614" s="47" t="str">
        <f t="shared" si="160"/>
        <v>PM10</v>
      </c>
      <c r="Q614" s="47" t="str">
        <f t="shared" si="161"/>
        <v>六级，严重污染</v>
      </c>
      <c r="R614" s="48">
        <f t="shared" si="162"/>
        <v>27.551020408163261</v>
      </c>
      <c r="S614" s="48">
        <f t="shared" si="163"/>
        <v>15.613870108139906</v>
      </c>
      <c r="T614" s="48">
        <f t="shared" si="164"/>
        <v>11.937150300023355</v>
      </c>
      <c r="U614" s="49" t="str">
        <f t="shared" si="165"/>
        <v>PM10</v>
      </c>
      <c r="V614" s="48">
        <f t="shared" si="166"/>
        <v>666.66666666666663</v>
      </c>
      <c r="W614" s="49">
        <f t="shared" si="167"/>
        <v>1</v>
      </c>
      <c r="X614" s="49" t="str">
        <f t="shared" si="168"/>
        <v>PM10</v>
      </c>
      <c r="Y614" s="48">
        <f t="shared" si="169"/>
        <v>366.66666666666663</v>
      </c>
    </row>
    <row r="615" spans="1:25">
      <c r="A615" s="44" t="s">
        <v>42</v>
      </c>
      <c r="B615" s="44" t="s">
        <v>654</v>
      </c>
      <c r="C615" s="44">
        <v>11</v>
      </c>
      <c r="D615" s="45">
        <v>11</v>
      </c>
      <c r="E615" s="45">
        <v>0.7</v>
      </c>
      <c r="F615" s="45">
        <v>64</v>
      </c>
      <c r="G615" s="44">
        <v>761</v>
      </c>
      <c r="H615" s="44">
        <v>172</v>
      </c>
      <c r="I615" s="46">
        <v>24</v>
      </c>
      <c r="J615" s="46">
        <f t="shared" si="154"/>
        <v>13.75</v>
      </c>
      <c r="K615" s="46">
        <f t="shared" si="155"/>
        <v>17.5</v>
      </c>
      <c r="L615" s="46">
        <f t="shared" si="156"/>
        <v>32</v>
      </c>
      <c r="M615" s="46">
        <f t="shared" si="157"/>
        <v>500</v>
      </c>
      <c r="N615" s="46">
        <f t="shared" si="158"/>
        <v>222</v>
      </c>
      <c r="O615" s="46">
        <f t="shared" si="159"/>
        <v>500</v>
      </c>
      <c r="P615" s="47" t="str">
        <f t="shared" si="160"/>
        <v>PM10</v>
      </c>
      <c r="Q615" s="47" t="str">
        <f t="shared" si="161"/>
        <v>六级，严重污染</v>
      </c>
      <c r="R615" s="48">
        <f t="shared" si="162"/>
        <v>22.601839684625492</v>
      </c>
      <c r="S615" s="48">
        <f t="shared" si="163"/>
        <v>15.04003130109391</v>
      </c>
      <c r="T615" s="48">
        <f t="shared" si="164"/>
        <v>7.5618083835315826</v>
      </c>
      <c r="U615" s="49" t="str">
        <f t="shared" si="165"/>
        <v>PM10</v>
      </c>
      <c r="V615" s="48">
        <f t="shared" si="166"/>
        <v>794.66666666666663</v>
      </c>
      <c r="W615" s="49">
        <f t="shared" si="167"/>
        <v>0</v>
      </c>
      <c r="X615" s="49" t="str">
        <f t="shared" si="168"/>
        <v>PM10</v>
      </c>
      <c r="Y615" s="48">
        <f t="shared" si="169"/>
        <v>437.06666666666666</v>
      </c>
    </row>
    <row r="616" spans="1:25">
      <c r="A616" s="44" t="s">
        <v>42</v>
      </c>
      <c r="B616" s="44" t="s">
        <v>655</v>
      </c>
      <c r="C616" s="45">
        <v>10</v>
      </c>
      <c r="D616" s="45">
        <v>10</v>
      </c>
      <c r="E616" s="45">
        <v>0.5</v>
      </c>
      <c r="F616" s="44">
        <v>66</v>
      </c>
      <c r="G616" s="45">
        <v>493</v>
      </c>
      <c r="H616" s="45">
        <v>159</v>
      </c>
      <c r="I616" s="46">
        <f t="shared" si="153"/>
        <v>10</v>
      </c>
      <c r="J616" s="46">
        <f t="shared" si="154"/>
        <v>12.5</v>
      </c>
      <c r="K616" s="46">
        <f t="shared" si="155"/>
        <v>12.5</v>
      </c>
      <c r="L616" s="46">
        <f t="shared" si="156"/>
        <v>33</v>
      </c>
      <c r="M616" s="46">
        <f t="shared" si="157"/>
        <v>391.25</v>
      </c>
      <c r="N616" s="46">
        <f t="shared" si="158"/>
        <v>209</v>
      </c>
      <c r="O616" s="46">
        <f t="shared" si="159"/>
        <v>391.25</v>
      </c>
      <c r="P616" s="47" t="str">
        <f t="shared" si="160"/>
        <v>PM10</v>
      </c>
      <c r="Q616" s="47" t="str">
        <f t="shared" si="161"/>
        <v>六级，严重污染</v>
      </c>
      <c r="R616" s="48">
        <f t="shared" si="162"/>
        <v>32.251521298174438</v>
      </c>
      <c r="S616" s="48">
        <f t="shared" si="163"/>
        <v>14.380227898189325</v>
      </c>
      <c r="T616" s="48">
        <f t="shared" si="164"/>
        <v>17.871293399985113</v>
      </c>
      <c r="U616" s="49" t="str">
        <f t="shared" si="165"/>
        <v>PM10</v>
      </c>
      <c r="V616" s="48">
        <f t="shared" si="166"/>
        <v>945.66666666666663</v>
      </c>
      <c r="W616" s="49">
        <f t="shared" si="167"/>
        <v>0</v>
      </c>
      <c r="X616" s="49" t="str">
        <f t="shared" si="168"/>
        <v>PM10</v>
      </c>
      <c r="Y616" s="48">
        <f t="shared" si="169"/>
        <v>520.11666666666667</v>
      </c>
    </row>
    <row r="617" spans="1:25">
      <c r="A617" s="44" t="s">
        <v>42</v>
      </c>
      <c r="B617" s="44" t="s">
        <v>656</v>
      </c>
      <c r="C617" s="45">
        <v>9</v>
      </c>
      <c r="D617" s="45">
        <v>9</v>
      </c>
      <c r="E617" s="45">
        <v>0.5</v>
      </c>
      <c r="F617" s="45">
        <v>66</v>
      </c>
      <c r="G617" s="45">
        <v>438</v>
      </c>
      <c r="H617" s="45">
        <v>120</v>
      </c>
      <c r="I617" s="46">
        <f t="shared" si="153"/>
        <v>9</v>
      </c>
      <c r="J617" s="46">
        <f t="shared" si="154"/>
        <v>11.25</v>
      </c>
      <c r="K617" s="46">
        <f t="shared" si="155"/>
        <v>12.5</v>
      </c>
      <c r="L617" s="46">
        <f t="shared" si="156"/>
        <v>33</v>
      </c>
      <c r="M617" s="46">
        <f t="shared" si="157"/>
        <v>322.5</v>
      </c>
      <c r="N617" s="46">
        <f t="shared" si="158"/>
        <v>157.14285714285714</v>
      </c>
      <c r="O617" s="46">
        <f t="shared" si="159"/>
        <v>322.5</v>
      </c>
      <c r="P617" s="47" t="str">
        <f t="shared" si="160"/>
        <v>PM10</v>
      </c>
      <c r="Q617" s="47" t="str">
        <f t="shared" si="161"/>
        <v>六级，严重污染</v>
      </c>
      <c r="R617" s="48">
        <f t="shared" si="162"/>
        <v>27.397260273972602</v>
      </c>
      <c r="S617" s="48">
        <f t="shared" si="163"/>
        <v>14.452912144301564</v>
      </c>
      <c r="T617" s="48">
        <f t="shared" si="164"/>
        <v>12.944348129671038</v>
      </c>
      <c r="U617" s="49" t="str">
        <f t="shared" si="165"/>
        <v>PM10</v>
      </c>
      <c r="V617" s="48">
        <f t="shared" si="166"/>
        <v>1013.3333333333334</v>
      </c>
      <c r="W617" s="49">
        <f t="shared" si="167"/>
        <v>0</v>
      </c>
      <c r="X617" s="49" t="str">
        <f t="shared" si="168"/>
        <v>PM10</v>
      </c>
      <c r="Y617" s="48">
        <f t="shared" si="169"/>
        <v>557.33333333333337</v>
      </c>
    </row>
    <row r="618" spans="1:25">
      <c r="A618" s="44" t="s">
        <v>42</v>
      </c>
      <c r="B618" s="44" t="s">
        <v>657</v>
      </c>
      <c r="C618" s="45">
        <v>10</v>
      </c>
      <c r="D618" s="45">
        <v>8</v>
      </c>
      <c r="E618" s="45">
        <v>0.5</v>
      </c>
      <c r="F618" s="45">
        <v>93</v>
      </c>
      <c r="G618" s="45">
        <v>438</v>
      </c>
      <c r="H618" s="45">
        <v>118</v>
      </c>
      <c r="I618" s="46">
        <f t="shared" si="153"/>
        <v>10</v>
      </c>
      <c r="J618" s="46">
        <f t="shared" si="154"/>
        <v>10</v>
      </c>
      <c r="K618" s="46">
        <f t="shared" si="155"/>
        <v>12.5</v>
      </c>
      <c r="L618" s="46">
        <f t="shared" si="156"/>
        <v>46.5</v>
      </c>
      <c r="M618" s="46">
        <f t="shared" si="157"/>
        <v>322.5</v>
      </c>
      <c r="N618" s="46">
        <f t="shared" si="158"/>
        <v>154.28571428571428</v>
      </c>
      <c r="O618" s="46">
        <f t="shared" si="159"/>
        <v>322.5</v>
      </c>
      <c r="P618" s="47" t="str">
        <f t="shared" si="160"/>
        <v>PM10</v>
      </c>
      <c r="Q618" s="47" t="str">
        <f t="shared" si="161"/>
        <v>六级，严重污染</v>
      </c>
      <c r="R618" s="48">
        <f t="shared" si="162"/>
        <v>26.94063926940639</v>
      </c>
      <c r="S618" s="48">
        <f t="shared" si="163"/>
        <v>13.939406997641086</v>
      </c>
      <c r="T618" s="48">
        <f t="shared" si="164"/>
        <v>13.001232271765303</v>
      </c>
      <c r="U618" s="49" t="str">
        <f t="shared" si="165"/>
        <v>PM10</v>
      </c>
      <c r="V618" s="48">
        <f t="shared" si="166"/>
        <v>1061</v>
      </c>
      <c r="W618" s="49">
        <f t="shared" si="167"/>
        <v>0</v>
      </c>
      <c r="X618" s="49" t="str">
        <f t="shared" si="168"/>
        <v>PM10</v>
      </c>
      <c r="Y618" s="48">
        <f t="shared" si="169"/>
        <v>583.54999999999995</v>
      </c>
    </row>
    <row r="619" spans="1:25">
      <c r="A619" s="44" t="s">
        <v>42</v>
      </c>
      <c r="B619" s="44" t="s">
        <v>658</v>
      </c>
      <c r="C619" s="45">
        <v>10</v>
      </c>
      <c r="D619" s="45">
        <v>9</v>
      </c>
      <c r="E619" s="45">
        <v>0.5</v>
      </c>
      <c r="F619" s="45">
        <v>108</v>
      </c>
      <c r="G619" s="45">
        <v>411</v>
      </c>
      <c r="H619" s="45">
        <v>102</v>
      </c>
      <c r="I619" s="46">
        <f t="shared" si="153"/>
        <v>10</v>
      </c>
      <c r="J619" s="46">
        <f t="shared" si="154"/>
        <v>11.25</v>
      </c>
      <c r="K619" s="46">
        <f t="shared" si="155"/>
        <v>12.5</v>
      </c>
      <c r="L619" s="46">
        <f t="shared" si="156"/>
        <v>56.666666666666664</v>
      </c>
      <c r="M619" s="46">
        <f t="shared" si="157"/>
        <v>287.14285714285711</v>
      </c>
      <c r="N619" s="46">
        <f t="shared" si="158"/>
        <v>133.75</v>
      </c>
      <c r="O619" s="46">
        <f t="shared" si="159"/>
        <v>287.14285714285711</v>
      </c>
      <c r="P619" s="47" t="str">
        <f t="shared" si="160"/>
        <v>PM10</v>
      </c>
      <c r="Q619" s="47" t="str">
        <f t="shared" si="161"/>
        <v>五级，重度污染</v>
      </c>
      <c r="R619" s="48">
        <f t="shared" si="162"/>
        <v>24.817518248175183</v>
      </c>
      <c r="S619" s="48">
        <f t="shared" si="163"/>
        <v>13.992819087624747</v>
      </c>
      <c r="T619" s="48">
        <f t="shared" si="164"/>
        <v>10.824699160550436</v>
      </c>
      <c r="U619" s="49" t="str">
        <f t="shared" si="165"/>
        <v>PM10</v>
      </c>
      <c r="V619" s="48">
        <f t="shared" si="166"/>
        <v>1098</v>
      </c>
      <c r="W619" s="49">
        <f t="shared" si="167"/>
        <v>0</v>
      </c>
      <c r="X619" s="49" t="str">
        <f t="shared" si="168"/>
        <v>PM10</v>
      </c>
      <c r="Y619" s="48">
        <f t="shared" si="169"/>
        <v>603.9</v>
      </c>
    </row>
    <row r="620" spans="1:25">
      <c r="A620" s="44" t="s">
        <v>42</v>
      </c>
      <c r="B620" s="44" t="s">
        <v>659</v>
      </c>
      <c r="C620" s="45">
        <v>10</v>
      </c>
      <c r="D620" s="45">
        <v>9</v>
      </c>
      <c r="E620" s="45">
        <v>0.5</v>
      </c>
      <c r="F620" s="45">
        <v>115</v>
      </c>
      <c r="G620" s="45">
        <v>310</v>
      </c>
      <c r="H620" s="45">
        <v>95</v>
      </c>
      <c r="I620" s="46">
        <f t="shared" si="153"/>
        <v>10</v>
      </c>
      <c r="J620" s="46">
        <f t="shared" si="154"/>
        <v>11.25</v>
      </c>
      <c r="K620" s="46">
        <f t="shared" si="155"/>
        <v>12.5</v>
      </c>
      <c r="L620" s="46">
        <f t="shared" si="156"/>
        <v>62.5</v>
      </c>
      <c r="M620" s="46">
        <f t="shared" si="157"/>
        <v>180</v>
      </c>
      <c r="N620" s="46">
        <f t="shared" si="158"/>
        <v>125</v>
      </c>
      <c r="O620" s="46">
        <f t="shared" si="159"/>
        <v>180</v>
      </c>
      <c r="P620" s="47" t="str">
        <f t="shared" si="160"/>
        <v>PM10</v>
      </c>
      <c r="Q620" s="47" t="str">
        <f t="shared" si="161"/>
        <v>四级，中度污染</v>
      </c>
      <c r="R620" s="48">
        <f t="shared" si="162"/>
        <v>30.64516129032258</v>
      </c>
      <c r="S620" s="48">
        <f t="shared" si="163"/>
        <v>13.463316598543116</v>
      </c>
      <c r="T620" s="48">
        <f t="shared" si="164"/>
        <v>17.181844691779464</v>
      </c>
      <c r="U620" s="49" t="str">
        <f t="shared" si="165"/>
        <v>PM10</v>
      </c>
      <c r="V620" s="48">
        <f t="shared" si="166"/>
        <v>1075.6666666666667</v>
      </c>
      <c r="W620" s="49">
        <f t="shared" si="167"/>
        <v>0</v>
      </c>
      <c r="X620" s="49" t="str">
        <f t="shared" si="168"/>
        <v>PM10</v>
      </c>
      <c r="Y620" s="48">
        <f t="shared" si="169"/>
        <v>591.61666666666667</v>
      </c>
    </row>
    <row r="621" spans="1:25">
      <c r="A621" s="44" t="s">
        <v>42</v>
      </c>
      <c r="B621" s="44" t="s">
        <v>660</v>
      </c>
      <c r="C621" s="45">
        <v>10</v>
      </c>
      <c r="D621" s="45">
        <v>9</v>
      </c>
      <c r="E621" s="45">
        <v>0.5</v>
      </c>
      <c r="F621" s="45">
        <v>118</v>
      </c>
      <c r="G621" s="45">
        <v>286</v>
      </c>
      <c r="H621" s="45">
        <v>97</v>
      </c>
      <c r="I621" s="46">
        <f t="shared" ref="I621:I684" si="170">IF(COUNT(C621)=1,IF(C621&gt;2620,500,IF(C621&gt;=2100,(C621-2100)*(500-400)/(2620-2100)+400,IF(C621&gt;=1600,(C621-1600)*(400-300)/(2100-1600)+300,IF(C621&gt;=800,(C621-800)*(300-200)/(1600-800)+200,IF(C621&gt;=475,(C621-475)*(200-150)/(800-475)+150,IF(C621&gt;=150,(C621-150)*(150-100)/(475-150)+100,IF(C621&gt;=50,(C621-50)*(100-50)/(150-50)+50,IF(C621&gt;=0,(C621-0)*(50-0)/(50-0)+0,"无效值")))))))))</f>
        <v>10</v>
      </c>
      <c r="J621" s="46">
        <f t="shared" ref="J621:J684" si="171">IF(COUNT(D621)=1,IF(D621&gt;940,500,IF(D621&gt;=750,(D621-750)*(500-400)/(940-750)+400,IF(D621&gt;=565,(D621-565)*(400-300)/(750-565)+300,IF(D621&gt;=280,(D621-280)*(300-200)/(565-280)+200,IF(D621&gt;=180,(D621-180)*(200-150)/(280-180)+150,IF(D621&gt;=80,(D621-80)*(150-100)/(180-80)+100,IF(D621&gt;=40,(D621-40)*(100-50)/(80-40)+50,IF(D621&gt;=0,(D621-0)*(50-0)/(40-0)+0,"无效值")))))))))</f>
        <v>11.25</v>
      </c>
      <c r="K621" s="46">
        <f t="shared" ref="K621:K684" si="172">IF(COUNT(E621)=1,IF(E621&gt;60,500,IF(E621&gt;=48,(E621-48)*(500-400)/(60-48)+400,IF(E621&gt;=36,(E621-36)*(400-300)/(48-36)+300,IF(E621&gt;=24,(E621-24)*(300-200)/(36-24)+200,IF(E621&gt;=14,(E621-14)*(200-150)/(24-14)+150,IF(E621&gt;=4,(E621-4)*(150-100)/(14-4)+100,IF(E621&gt;=2,(E621-2)*(100-50)/(4-2)+50,IF(E621&gt;=0,(E621-0)*(50-0)/(2-0)+0,"无效值")))))))))</f>
        <v>12.5</v>
      </c>
      <c r="L621" s="46">
        <f t="shared" ref="L621:L684" si="173">IF(COUNT(F621)=1,IF(F621&gt;800,500,IF(F621&gt;=265,(F621-265)*(300-200)/(800-265)+200,IF(F621&gt;=215,(F621-215)*(200-150)/(265-215)+150,IF(F621&gt;=160,(F621-160)*(150-100)/(215-160)+100,IF(F621&gt;=100,(F621-100)*(100-50)/(160-100)+50,IF(F621&gt;=0,(F621-0)*(50-0)/(100-0)+0,"无效值")))))))</f>
        <v>65</v>
      </c>
      <c r="M621" s="46">
        <f t="shared" ref="M621:M684" si="174">IF(COUNT(G621)=1,IF(G621&gt;600,500,IF(G621&gt;=500,(G621-500)*(500-400)/(600-500)+400,IF(G621&gt;=420,(G621-420)*(400-300)/(500-420)+300,IF(G621&gt;=350,(G621-350)*(300-200)/(420-350)+200,IF(G621&gt;=250,(G621-250)*(200-150)/(350-250)+150,IF(G621&gt;=150,(G621-150)*(150-100)/(250-150)+100,IF(G621&gt;=50,(G621-50)*(100-50)/(150-50)+50,IF(G621&gt;=0,(G621-0)*(50-0)/(50-0)+0,"无效值")))))))))</f>
        <v>168</v>
      </c>
      <c r="N621" s="46">
        <f t="shared" ref="N621:N684" si="175">IF(COUNT(H621)=1,IF(H621&gt;500,500,IF(H621&gt;=350,(H621-350)*(500-400)/(500-350)+400,IF(H621&gt;=250,(H621-250)*(400-300)/(350-250)+300,IF(H621&gt;=150,(H621-150)*(300-200)/(250-150)+200,IF(H621&gt;=115,(H621-115)*(200-150)/(150-115)+150,IF(H621&gt;=75,(H621-75)*(150-100)/(115-75)+100,IF(H621&gt;=35,(H621-35)*(100-50)/(75-35)+50,IF(H621&gt;=0,(H621-0)*(50-0)/(35-0)+0,"无效值")))))))))</f>
        <v>127.5</v>
      </c>
      <c r="O621" s="46">
        <f t="shared" ref="O621:O684" si="176">IF(MAX(I621:N621)&lt;=100,IF(COUNTIF(C621:N621,"&gt;0")=12,MAX(I621:N621),""),MAX(I621:N621))</f>
        <v>168</v>
      </c>
      <c r="P621" s="47" t="str">
        <f t="shared" ref="P621:P684" si="177">IF(O621&lt;=50,"",IF(O621=I621,"SO2",IF(O621=J621,"NO2",IF(O621=K621,"CO",IF(O621=L621,"O3",IF(O621=M621,"PM10",IF(O621=N621,"PM2.5",)))))))</f>
        <v>PM10</v>
      </c>
      <c r="Q621" s="47" t="str">
        <f t="shared" ref="Q621:Q684" si="178">IF(COUNT(O621)=1,IF(O621&lt;=50,"一级,优",IF(O621&lt;=100,"二级，良",IF(O621&lt;=150,"三级，轻度污染",IF(O621&lt;=200,"四级，中度污染",IF(O621&lt;=300,"五级，重度污染",IF(O621&gt;300,"六级，严重污染")))))))</f>
        <v>四级，中度污染</v>
      </c>
      <c r="R621" s="48">
        <f t="shared" ref="R621:R684" si="179">H621/G621*100</f>
        <v>33.91608391608392</v>
      </c>
      <c r="S621" s="48">
        <f t="shared" ref="S621:S684" si="180">AVERAGE(R615:R620)*0.5</f>
        <v>13.721161672056391</v>
      </c>
      <c r="T621" s="48">
        <f t="shared" ref="T621:T684" si="181">R621-S621</f>
        <v>20.194922244027531</v>
      </c>
      <c r="U621" s="49" t="str">
        <f t="shared" ref="U621:U684" si="182">IF(G621&gt;150,"PM10")</f>
        <v>PM10</v>
      </c>
      <c r="V621" s="48">
        <f t="shared" ref="V621:V684" si="183">AVERAGE(G615:G620)*2</f>
        <v>950.33333333333337</v>
      </c>
      <c r="W621" s="49">
        <f t="shared" ref="W621:W684" si="184">IF(V621="","",IF(G621&gt;=V621,1,0))</f>
        <v>0</v>
      </c>
      <c r="X621" s="49" t="str">
        <f t="shared" ref="X621:X684" si="185">IF(G621&gt;150,"PM10")</f>
        <v>PM10</v>
      </c>
      <c r="Y621" s="48">
        <f t="shared" ref="Y621:Y684" si="186">AVERAGE(G615:G620)*10%+AVERAGE(G615:G620)</f>
        <v>522.68333333333339</v>
      </c>
    </row>
    <row r="622" spans="1:25">
      <c r="A622" s="44" t="s">
        <v>42</v>
      </c>
      <c r="B622" s="44" t="s">
        <v>661</v>
      </c>
      <c r="C622" s="45">
        <v>10</v>
      </c>
      <c r="D622" s="45">
        <v>9</v>
      </c>
      <c r="E622" s="45">
        <v>0.5</v>
      </c>
      <c r="F622" s="45">
        <v>117</v>
      </c>
      <c r="G622" s="45">
        <v>327</v>
      </c>
      <c r="H622" s="45">
        <v>103</v>
      </c>
      <c r="I622" s="46">
        <f t="shared" si="170"/>
        <v>10</v>
      </c>
      <c r="J622" s="46">
        <f t="shared" si="171"/>
        <v>11.25</v>
      </c>
      <c r="K622" s="46">
        <f t="shared" si="172"/>
        <v>12.5</v>
      </c>
      <c r="L622" s="46">
        <f t="shared" si="173"/>
        <v>64.166666666666671</v>
      </c>
      <c r="M622" s="46">
        <f t="shared" si="174"/>
        <v>188.5</v>
      </c>
      <c r="N622" s="46">
        <f t="shared" si="175"/>
        <v>135</v>
      </c>
      <c r="O622" s="46">
        <f t="shared" si="176"/>
        <v>188.5</v>
      </c>
      <c r="P622" s="47" t="str">
        <f t="shared" si="177"/>
        <v>PM10</v>
      </c>
      <c r="Q622" s="47" t="str">
        <f t="shared" si="178"/>
        <v>四级，中度污染</v>
      </c>
      <c r="R622" s="48">
        <f t="shared" si="179"/>
        <v>31.49847094801223</v>
      </c>
      <c r="S622" s="48">
        <f t="shared" si="180"/>
        <v>14.664015358011261</v>
      </c>
      <c r="T622" s="48">
        <f t="shared" si="181"/>
        <v>16.834455590000971</v>
      </c>
      <c r="U622" s="49" t="str">
        <f t="shared" si="182"/>
        <v>PM10</v>
      </c>
      <c r="V622" s="48">
        <f t="shared" si="183"/>
        <v>792</v>
      </c>
      <c r="W622" s="49">
        <f t="shared" si="184"/>
        <v>0</v>
      </c>
      <c r="X622" s="49" t="str">
        <f t="shared" si="185"/>
        <v>PM10</v>
      </c>
      <c r="Y622" s="48">
        <f t="shared" si="186"/>
        <v>435.6</v>
      </c>
    </row>
    <row r="623" spans="1:25">
      <c r="A623" s="44" t="s">
        <v>42</v>
      </c>
      <c r="B623" s="44" t="s">
        <v>662</v>
      </c>
      <c r="C623" s="45">
        <v>10</v>
      </c>
      <c r="D623" s="45">
        <v>10</v>
      </c>
      <c r="E623" s="45">
        <v>0.5</v>
      </c>
      <c r="F623" s="45">
        <v>104</v>
      </c>
      <c r="G623" s="45">
        <v>358</v>
      </c>
      <c r="H623" s="45">
        <v>112</v>
      </c>
      <c r="I623" s="46">
        <f t="shared" si="170"/>
        <v>10</v>
      </c>
      <c r="J623" s="46">
        <f t="shared" si="171"/>
        <v>12.5</v>
      </c>
      <c r="K623" s="46">
        <f t="shared" si="172"/>
        <v>12.5</v>
      </c>
      <c r="L623" s="46">
        <f t="shared" si="173"/>
        <v>53.333333333333336</v>
      </c>
      <c r="M623" s="46">
        <f t="shared" si="174"/>
        <v>211.42857142857142</v>
      </c>
      <c r="N623" s="46">
        <f t="shared" si="175"/>
        <v>146.25</v>
      </c>
      <c r="O623" s="46">
        <f t="shared" si="176"/>
        <v>211.42857142857142</v>
      </c>
      <c r="P623" s="47" t="str">
        <f t="shared" si="177"/>
        <v>PM10</v>
      </c>
      <c r="Q623" s="47" t="str">
        <f t="shared" si="178"/>
        <v>五级，重度污染</v>
      </c>
      <c r="R623" s="48">
        <f t="shared" si="179"/>
        <v>31.284916201117319</v>
      </c>
      <c r="S623" s="48">
        <f t="shared" si="180"/>
        <v>14.601261162164407</v>
      </c>
      <c r="T623" s="48">
        <f t="shared" si="181"/>
        <v>16.683655038952914</v>
      </c>
      <c r="U623" s="49" t="str">
        <f t="shared" si="182"/>
        <v>PM10</v>
      </c>
      <c r="V623" s="48">
        <f t="shared" si="183"/>
        <v>736.66666666666663</v>
      </c>
      <c r="W623" s="49">
        <f t="shared" si="184"/>
        <v>0</v>
      </c>
      <c r="X623" s="49" t="str">
        <f t="shared" si="185"/>
        <v>PM10</v>
      </c>
      <c r="Y623" s="48">
        <f t="shared" si="186"/>
        <v>405.16666666666663</v>
      </c>
    </row>
    <row r="624" spans="1:25">
      <c r="A624" s="44" t="s">
        <v>42</v>
      </c>
      <c r="B624" s="44" t="s">
        <v>663</v>
      </c>
      <c r="C624" s="45">
        <v>12</v>
      </c>
      <c r="D624" s="45">
        <v>18</v>
      </c>
      <c r="E624" s="45">
        <v>0.6</v>
      </c>
      <c r="F624" s="45">
        <v>84</v>
      </c>
      <c r="G624" s="45">
        <v>382</v>
      </c>
      <c r="H624" s="45">
        <v>105</v>
      </c>
      <c r="I624" s="46">
        <f t="shared" si="170"/>
        <v>12</v>
      </c>
      <c r="J624" s="46">
        <f t="shared" si="171"/>
        <v>22.5</v>
      </c>
      <c r="K624" s="46">
        <f t="shared" si="172"/>
        <v>15</v>
      </c>
      <c r="L624" s="46">
        <f t="shared" si="173"/>
        <v>42</v>
      </c>
      <c r="M624" s="46">
        <f t="shared" si="174"/>
        <v>245.71428571428572</v>
      </c>
      <c r="N624" s="46">
        <f t="shared" si="175"/>
        <v>137.5</v>
      </c>
      <c r="O624" s="46">
        <f t="shared" si="176"/>
        <v>245.71428571428572</v>
      </c>
      <c r="P624" s="47" t="str">
        <f t="shared" si="177"/>
        <v>PM10</v>
      </c>
      <c r="Q624" s="47" t="str">
        <f t="shared" si="178"/>
        <v>五级，重度污染</v>
      </c>
      <c r="R624" s="48">
        <f t="shared" si="179"/>
        <v>27.486910994764397</v>
      </c>
      <c r="S624" s="48">
        <f t="shared" si="180"/>
        <v>14.925232489426469</v>
      </c>
      <c r="T624" s="48">
        <f t="shared" si="181"/>
        <v>12.561678505337929</v>
      </c>
      <c r="U624" s="49" t="str">
        <f t="shared" si="182"/>
        <v>PM10</v>
      </c>
      <c r="V624" s="48">
        <f t="shared" si="183"/>
        <v>710</v>
      </c>
      <c r="W624" s="49">
        <f t="shared" si="184"/>
        <v>0</v>
      </c>
      <c r="X624" s="49" t="str">
        <f t="shared" si="185"/>
        <v>PM10</v>
      </c>
      <c r="Y624" s="48">
        <f t="shared" si="186"/>
        <v>390.5</v>
      </c>
    </row>
    <row r="625" spans="1:25">
      <c r="A625" s="44" t="s">
        <v>42</v>
      </c>
      <c r="B625" s="44" t="s">
        <v>664</v>
      </c>
      <c r="C625" s="45">
        <v>12</v>
      </c>
      <c r="D625" s="45">
        <v>18</v>
      </c>
      <c r="E625" s="45">
        <v>0.6</v>
      </c>
      <c r="F625" s="45">
        <v>83</v>
      </c>
      <c r="G625" s="45">
        <v>367</v>
      </c>
      <c r="H625" s="45">
        <v>116</v>
      </c>
      <c r="I625" s="46">
        <f t="shared" si="170"/>
        <v>12</v>
      </c>
      <c r="J625" s="46">
        <f t="shared" si="171"/>
        <v>22.5</v>
      </c>
      <c r="K625" s="46">
        <f t="shared" si="172"/>
        <v>15</v>
      </c>
      <c r="L625" s="46">
        <f t="shared" si="173"/>
        <v>41.5</v>
      </c>
      <c r="M625" s="46">
        <f t="shared" si="174"/>
        <v>224.28571428571428</v>
      </c>
      <c r="N625" s="46">
        <f t="shared" si="175"/>
        <v>151.42857142857142</v>
      </c>
      <c r="O625" s="46">
        <f t="shared" si="176"/>
        <v>224.28571428571428</v>
      </c>
      <c r="P625" s="47" t="str">
        <f t="shared" si="177"/>
        <v>PM10</v>
      </c>
      <c r="Q625" s="47" t="str">
        <f t="shared" si="178"/>
        <v>五级，重度污染</v>
      </c>
      <c r="R625" s="48">
        <f t="shared" si="179"/>
        <v>31.607629427792915</v>
      </c>
      <c r="S625" s="48">
        <f t="shared" si="180"/>
        <v>14.970755133206303</v>
      </c>
      <c r="T625" s="48">
        <f t="shared" si="181"/>
        <v>16.636874294586612</v>
      </c>
      <c r="U625" s="49" t="str">
        <f t="shared" si="182"/>
        <v>PM10</v>
      </c>
      <c r="V625" s="48">
        <f t="shared" si="183"/>
        <v>691.33333333333337</v>
      </c>
      <c r="W625" s="49">
        <f t="shared" si="184"/>
        <v>0</v>
      </c>
      <c r="X625" s="49" t="str">
        <f t="shared" si="185"/>
        <v>PM10</v>
      </c>
      <c r="Y625" s="48">
        <f t="shared" si="186"/>
        <v>380.23333333333335</v>
      </c>
    </row>
    <row r="626" spans="1:25">
      <c r="A626" s="44" t="s">
        <v>42</v>
      </c>
      <c r="B626" s="44" t="s">
        <v>665</v>
      </c>
      <c r="C626" s="45">
        <v>13</v>
      </c>
      <c r="D626" s="45">
        <v>20</v>
      </c>
      <c r="E626" s="45">
        <v>0.6</v>
      </c>
      <c r="F626" s="45">
        <v>76</v>
      </c>
      <c r="G626" s="45">
        <v>402</v>
      </c>
      <c r="H626" s="45">
        <v>131</v>
      </c>
      <c r="I626" s="46">
        <f t="shared" si="170"/>
        <v>13</v>
      </c>
      <c r="J626" s="46">
        <f t="shared" si="171"/>
        <v>25</v>
      </c>
      <c r="K626" s="46">
        <f t="shared" si="172"/>
        <v>15</v>
      </c>
      <c r="L626" s="46">
        <f t="shared" si="173"/>
        <v>38</v>
      </c>
      <c r="M626" s="46">
        <f t="shared" si="174"/>
        <v>274.28571428571428</v>
      </c>
      <c r="N626" s="46">
        <f t="shared" si="175"/>
        <v>172.85714285714286</v>
      </c>
      <c r="O626" s="46">
        <f t="shared" si="176"/>
        <v>274.28571428571428</v>
      </c>
      <c r="P626" s="47" t="str">
        <f t="shared" si="177"/>
        <v>PM10</v>
      </c>
      <c r="Q626" s="47" t="str">
        <f t="shared" si="178"/>
        <v>五级，重度污染</v>
      </c>
      <c r="R626" s="48">
        <f t="shared" si="179"/>
        <v>32.587064676616919</v>
      </c>
      <c r="S626" s="48">
        <f t="shared" si="180"/>
        <v>15.536597731507781</v>
      </c>
      <c r="T626" s="48">
        <f t="shared" si="181"/>
        <v>17.050466945109136</v>
      </c>
      <c r="U626" s="49" t="str">
        <f t="shared" si="182"/>
        <v>PM10</v>
      </c>
      <c r="V626" s="48">
        <f t="shared" si="183"/>
        <v>676.66666666666663</v>
      </c>
      <c r="W626" s="49">
        <f t="shared" si="184"/>
        <v>0</v>
      </c>
      <c r="X626" s="49" t="str">
        <f t="shared" si="185"/>
        <v>PM10</v>
      </c>
      <c r="Y626" s="48">
        <f t="shared" si="186"/>
        <v>372.16666666666663</v>
      </c>
    </row>
    <row r="627" spans="1:25">
      <c r="A627" s="44" t="s">
        <v>42</v>
      </c>
      <c r="B627" s="44" t="s">
        <v>666</v>
      </c>
      <c r="C627" s="45">
        <v>13</v>
      </c>
      <c r="D627" s="45">
        <v>18</v>
      </c>
      <c r="E627" s="45">
        <v>0.6</v>
      </c>
      <c r="F627" s="45">
        <v>72</v>
      </c>
      <c r="G627" s="45">
        <v>346</v>
      </c>
      <c r="H627" s="45">
        <v>117</v>
      </c>
      <c r="I627" s="46">
        <f t="shared" si="170"/>
        <v>13</v>
      </c>
      <c r="J627" s="46">
        <f t="shared" si="171"/>
        <v>22.5</v>
      </c>
      <c r="K627" s="46">
        <f t="shared" si="172"/>
        <v>15</v>
      </c>
      <c r="L627" s="46">
        <f t="shared" si="173"/>
        <v>36</v>
      </c>
      <c r="M627" s="46">
        <f t="shared" si="174"/>
        <v>198</v>
      </c>
      <c r="N627" s="46">
        <f t="shared" si="175"/>
        <v>152.85714285714286</v>
      </c>
      <c r="O627" s="46">
        <f t="shared" si="176"/>
        <v>198</v>
      </c>
      <c r="P627" s="47" t="str">
        <f t="shared" si="177"/>
        <v>PM10</v>
      </c>
      <c r="Q627" s="47" t="str">
        <f t="shared" si="178"/>
        <v>四级，中度污染</v>
      </c>
      <c r="R627" s="48">
        <f t="shared" si="179"/>
        <v>33.815028901734109</v>
      </c>
      <c r="S627" s="48">
        <f t="shared" si="180"/>
        <v>15.698423013698976</v>
      </c>
      <c r="T627" s="48">
        <f t="shared" si="181"/>
        <v>18.116605888035131</v>
      </c>
      <c r="U627" s="49" t="str">
        <f t="shared" si="182"/>
        <v>PM10</v>
      </c>
      <c r="V627" s="48">
        <f t="shared" si="183"/>
        <v>707.33333333333337</v>
      </c>
      <c r="W627" s="49">
        <f t="shared" si="184"/>
        <v>0</v>
      </c>
      <c r="X627" s="49" t="str">
        <f t="shared" si="185"/>
        <v>PM10</v>
      </c>
      <c r="Y627" s="48">
        <f t="shared" si="186"/>
        <v>389.03333333333336</v>
      </c>
    </row>
    <row r="628" spans="1:25">
      <c r="A628" s="44" t="s">
        <v>42</v>
      </c>
      <c r="B628" s="44" t="s">
        <v>667</v>
      </c>
      <c r="C628" s="45">
        <v>14</v>
      </c>
      <c r="D628" s="45">
        <v>16</v>
      </c>
      <c r="E628" s="45">
        <v>0.6</v>
      </c>
      <c r="F628" s="45">
        <v>74</v>
      </c>
      <c r="G628" s="45">
        <v>318</v>
      </c>
      <c r="H628" s="45">
        <v>108</v>
      </c>
      <c r="I628" s="46">
        <f t="shared" si="170"/>
        <v>14</v>
      </c>
      <c r="J628" s="46">
        <f t="shared" si="171"/>
        <v>20</v>
      </c>
      <c r="K628" s="46">
        <f t="shared" si="172"/>
        <v>15</v>
      </c>
      <c r="L628" s="46">
        <f t="shared" si="173"/>
        <v>37</v>
      </c>
      <c r="M628" s="46">
        <f t="shared" si="174"/>
        <v>184</v>
      </c>
      <c r="N628" s="46">
        <f t="shared" si="175"/>
        <v>141.25</v>
      </c>
      <c r="O628" s="46">
        <f t="shared" si="176"/>
        <v>184</v>
      </c>
      <c r="P628" s="47" t="str">
        <f t="shared" si="177"/>
        <v>PM10</v>
      </c>
      <c r="Q628" s="47" t="str">
        <f t="shared" si="178"/>
        <v>四级，中度污染</v>
      </c>
      <c r="R628" s="48">
        <f t="shared" si="179"/>
        <v>33.962264150943398</v>
      </c>
      <c r="S628" s="48">
        <f t="shared" si="180"/>
        <v>15.690001762503158</v>
      </c>
      <c r="T628" s="48">
        <f t="shared" si="181"/>
        <v>18.27226238844024</v>
      </c>
      <c r="U628" s="49" t="str">
        <f t="shared" si="182"/>
        <v>PM10</v>
      </c>
      <c r="V628" s="48">
        <f t="shared" si="183"/>
        <v>727.33333333333337</v>
      </c>
      <c r="W628" s="49">
        <f t="shared" si="184"/>
        <v>0</v>
      </c>
      <c r="X628" s="49" t="str">
        <f t="shared" si="185"/>
        <v>PM10</v>
      </c>
      <c r="Y628" s="48">
        <f t="shared" si="186"/>
        <v>400.03333333333336</v>
      </c>
    </row>
    <row r="629" spans="1:25">
      <c r="A629" s="44" t="s">
        <v>42</v>
      </c>
      <c r="B629" s="44" t="s">
        <v>668</v>
      </c>
      <c r="C629" s="45">
        <v>16</v>
      </c>
      <c r="D629" s="45">
        <v>20</v>
      </c>
      <c r="E629" s="45">
        <v>0.5</v>
      </c>
      <c r="F629" s="45">
        <v>68</v>
      </c>
      <c r="G629" s="45">
        <v>259</v>
      </c>
      <c r="H629" s="45">
        <v>97</v>
      </c>
      <c r="I629" s="46">
        <f t="shared" si="170"/>
        <v>16</v>
      </c>
      <c r="J629" s="46">
        <f t="shared" si="171"/>
        <v>25</v>
      </c>
      <c r="K629" s="46">
        <f t="shared" si="172"/>
        <v>12.5</v>
      </c>
      <c r="L629" s="46">
        <f t="shared" si="173"/>
        <v>34</v>
      </c>
      <c r="M629" s="46">
        <f t="shared" si="174"/>
        <v>154.5</v>
      </c>
      <c r="N629" s="46">
        <f t="shared" si="175"/>
        <v>127.5</v>
      </c>
      <c r="O629" s="46">
        <f t="shared" si="176"/>
        <v>154.5</v>
      </c>
      <c r="P629" s="47" t="str">
        <f t="shared" si="177"/>
        <v>PM10</v>
      </c>
      <c r="Q629" s="47" t="str">
        <f t="shared" si="178"/>
        <v>四级，中度污染</v>
      </c>
      <c r="R629" s="48">
        <f t="shared" si="179"/>
        <v>37.451737451737451</v>
      </c>
      <c r="S629" s="48">
        <f t="shared" si="180"/>
        <v>15.895317862747419</v>
      </c>
      <c r="T629" s="48">
        <f t="shared" si="181"/>
        <v>21.556419588990032</v>
      </c>
      <c r="U629" s="49" t="str">
        <f t="shared" si="182"/>
        <v>PM10</v>
      </c>
      <c r="V629" s="48">
        <f t="shared" si="183"/>
        <v>724.33333333333337</v>
      </c>
      <c r="W629" s="49">
        <f t="shared" si="184"/>
        <v>0</v>
      </c>
      <c r="X629" s="49" t="str">
        <f t="shared" si="185"/>
        <v>PM10</v>
      </c>
      <c r="Y629" s="48">
        <f t="shared" si="186"/>
        <v>398.38333333333333</v>
      </c>
    </row>
    <row r="630" spans="1:25">
      <c r="A630" s="44" t="s">
        <v>42</v>
      </c>
      <c r="B630" s="44" t="s">
        <v>669</v>
      </c>
      <c r="C630" s="45">
        <v>16</v>
      </c>
      <c r="D630" s="45">
        <v>24</v>
      </c>
      <c r="E630" s="45">
        <v>0.6</v>
      </c>
      <c r="F630" s="45">
        <v>56</v>
      </c>
      <c r="G630" s="45">
        <v>230</v>
      </c>
      <c r="H630" s="45">
        <v>84</v>
      </c>
      <c r="I630" s="46">
        <f t="shared" si="170"/>
        <v>16</v>
      </c>
      <c r="J630" s="46">
        <f t="shared" si="171"/>
        <v>30</v>
      </c>
      <c r="K630" s="46">
        <f t="shared" si="172"/>
        <v>15</v>
      </c>
      <c r="L630" s="46">
        <f t="shared" si="173"/>
        <v>28</v>
      </c>
      <c r="M630" s="46">
        <f t="shared" si="174"/>
        <v>140</v>
      </c>
      <c r="N630" s="46">
        <f t="shared" si="175"/>
        <v>111.25</v>
      </c>
      <c r="O630" s="46">
        <f t="shared" si="176"/>
        <v>140</v>
      </c>
      <c r="P630" s="47" t="str">
        <f t="shared" si="177"/>
        <v>PM10</v>
      </c>
      <c r="Q630" s="47" t="str">
        <f t="shared" si="178"/>
        <v>三级，轻度污染</v>
      </c>
      <c r="R630" s="48">
        <f t="shared" si="179"/>
        <v>36.521739130434781</v>
      </c>
      <c r="S630" s="48">
        <f t="shared" si="180"/>
        <v>16.409219633632432</v>
      </c>
      <c r="T630" s="48">
        <f t="shared" si="181"/>
        <v>20.112519496802349</v>
      </c>
      <c r="U630" s="49" t="str">
        <f t="shared" si="182"/>
        <v>PM10</v>
      </c>
      <c r="V630" s="48">
        <f t="shared" si="183"/>
        <v>691.33333333333337</v>
      </c>
      <c r="W630" s="49">
        <f t="shared" si="184"/>
        <v>0</v>
      </c>
      <c r="X630" s="49" t="str">
        <f t="shared" si="185"/>
        <v>PM10</v>
      </c>
      <c r="Y630" s="48">
        <f t="shared" si="186"/>
        <v>380.23333333333335</v>
      </c>
    </row>
    <row r="631" spans="1:25">
      <c r="A631" s="44" t="s">
        <v>42</v>
      </c>
      <c r="B631" s="44" t="s">
        <v>670</v>
      </c>
      <c r="C631" s="45">
        <v>14</v>
      </c>
      <c r="D631" s="45">
        <v>28</v>
      </c>
      <c r="E631" s="45">
        <v>0.6</v>
      </c>
      <c r="F631" s="45">
        <v>41</v>
      </c>
      <c r="G631" s="45">
        <v>259</v>
      </c>
      <c r="H631" s="45">
        <v>100</v>
      </c>
      <c r="I631" s="46">
        <f t="shared" si="170"/>
        <v>14</v>
      </c>
      <c r="J631" s="46">
        <f t="shared" si="171"/>
        <v>35</v>
      </c>
      <c r="K631" s="46">
        <f t="shared" si="172"/>
        <v>15</v>
      </c>
      <c r="L631" s="46">
        <f t="shared" si="173"/>
        <v>20.5</v>
      </c>
      <c r="M631" s="46">
        <f t="shared" si="174"/>
        <v>154.5</v>
      </c>
      <c r="N631" s="46">
        <f t="shared" si="175"/>
        <v>131.25</v>
      </c>
      <c r="O631" s="46">
        <f t="shared" si="176"/>
        <v>154.5</v>
      </c>
      <c r="P631" s="47" t="str">
        <f t="shared" si="177"/>
        <v>PM10</v>
      </c>
      <c r="Q631" s="47" t="str">
        <f t="shared" si="178"/>
        <v>四级，中度污染</v>
      </c>
      <c r="R631" s="48">
        <f t="shared" si="179"/>
        <v>38.610038610038607</v>
      </c>
      <c r="S631" s="48">
        <f t="shared" si="180"/>
        <v>17.162121978271632</v>
      </c>
      <c r="T631" s="48">
        <f t="shared" si="181"/>
        <v>21.447916631766976</v>
      </c>
      <c r="U631" s="49" t="str">
        <f t="shared" si="182"/>
        <v>PM10</v>
      </c>
      <c r="V631" s="48">
        <f t="shared" si="183"/>
        <v>640.66666666666663</v>
      </c>
      <c r="W631" s="49">
        <f t="shared" si="184"/>
        <v>0</v>
      </c>
      <c r="X631" s="49" t="str">
        <f t="shared" si="185"/>
        <v>PM10</v>
      </c>
      <c r="Y631" s="48">
        <f t="shared" si="186"/>
        <v>352.36666666666667</v>
      </c>
    </row>
    <row r="632" spans="1:25">
      <c r="A632" s="44" t="s">
        <v>42</v>
      </c>
      <c r="B632" s="44" t="s">
        <v>671</v>
      </c>
      <c r="C632" s="45">
        <v>16</v>
      </c>
      <c r="D632" s="45">
        <v>19</v>
      </c>
      <c r="E632" s="45">
        <v>0.8</v>
      </c>
      <c r="F632" s="45">
        <v>54</v>
      </c>
      <c r="G632" s="45">
        <v>181</v>
      </c>
      <c r="H632" s="45">
        <v>56</v>
      </c>
      <c r="I632" s="46">
        <f t="shared" si="170"/>
        <v>16</v>
      </c>
      <c r="J632" s="46">
        <f t="shared" si="171"/>
        <v>23.75</v>
      </c>
      <c r="K632" s="46">
        <f t="shared" si="172"/>
        <v>20</v>
      </c>
      <c r="L632" s="46">
        <f t="shared" si="173"/>
        <v>27</v>
      </c>
      <c r="M632" s="46">
        <f t="shared" si="174"/>
        <v>115.5</v>
      </c>
      <c r="N632" s="46">
        <f t="shared" si="175"/>
        <v>76.25</v>
      </c>
      <c r="O632" s="46">
        <f t="shared" si="176"/>
        <v>115.5</v>
      </c>
      <c r="P632" s="47" t="str">
        <f t="shared" si="177"/>
        <v>PM10</v>
      </c>
      <c r="Q632" s="47" t="str">
        <f t="shared" si="178"/>
        <v>三级，轻度污染</v>
      </c>
      <c r="R632" s="48">
        <f t="shared" si="179"/>
        <v>30.939226519337016</v>
      </c>
      <c r="S632" s="48">
        <f t="shared" si="180"/>
        <v>17.745656076792105</v>
      </c>
      <c r="T632" s="48">
        <f t="shared" si="181"/>
        <v>13.19357044254491</v>
      </c>
      <c r="U632" s="49" t="str">
        <f t="shared" si="182"/>
        <v>PM10</v>
      </c>
      <c r="V632" s="48">
        <f t="shared" si="183"/>
        <v>604.66666666666663</v>
      </c>
      <c r="W632" s="49">
        <f t="shared" si="184"/>
        <v>0</v>
      </c>
      <c r="X632" s="49" t="str">
        <f t="shared" si="185"/>
        <v>PM10</v>
      </c>
      <c r="Y632" s="48">
        <f t="shared" si="186"/>
        <v>332.56666666666666</v>
      </c>
    </row>
    <row r="633" spans="1:25">
      <c r="A633" s="44" t="s">
        <v>42</v>
      </c>
      <c r="B633" s="44" t="s">
        <v>672</v>
      </c>
      <c r="C633" s="45">
        <v>22</v>
      </c>
      <c r="D633" s="45">
        <v>17</v>
      </c>
      <c r="E633" s="45">
        <v>0.8</v>
      </c>
      <c r="F633" s="45">
        <v>60</v>
      </c>
      <c r="G633" s="45">
        <v>141</v>
      </c>
      <c r="H633" s="45">
        <v>45</v>
      </c>
      <c r="I633" s="46">
        <f t="shared" si="170"/>
        <v>22</v>
      </c>
      <c r="J633" s="46">
        <f t="shared" si="171"/>
        <v>21.25</v>
      </c>
      <c r="K633" s="46">
        <f t="shared" si="172"/>
        <v>20</v>
      </c>
      <c r="L633" s="46">
        <f t="shared" si="173"/>
        <v>30</v>
      </c>
      <c r="M633" s="46">
        <f t="shared" si="174"/>
        <v>95.5</v>
      </c>
      <c r="N633" s="46">
        <f t="shared" si="175"/>
        <v>62.5</v>
      </c>
      <c r="O633" s="46">
        <f t="shared" si="176"/>
        <v>95.5</v>
      </c>
      <c r="P633" s="47" t="str">
        <f t="shared" si="177"/>
        <v>PM10</v>
      </c>
      <c r="Q633" s="47" t="str">
        <f t="shared" si="178"/>
        <v>二级，良</v>
      </c>
      <c r="R633" s="48">
        <f t="shared" si="179"/>
        <v>31.914893617021278</v>
      </c>
      <c r="S633" s="48">
        <f t="shared" si="180"/>
        <v>17.608336230352112</v>
      </c>
      <c r="T633" s="48">
        <f t="shared" si="181"/>
        <v>14.306557386669166</v>
      </c>
      <c r="U633" s="49" t="b">
        <f t="shared" si="182"/>
        <v>0</v>
      </c>
      <c r="V633" s="48">
        <f t="shared" si="183"/>
        <v>531</v>
      </c>
      <c r="W633" s="49">
        <f t="shared" si="184"/>
        <v>0</v>
      </c>
      <c r="X633" s="49" t="b">
        <f t="shared" si="185"/>
        <v>0</v>
      </c>
      <c r="Y633" s="48">
        <f t="shared" si="186"/>
        <v>292.05</v>
      </c>
    </row>
    <row r="634" spans="1:25">
      <c r="A634" s="44" t="s">
        <v>42</v>
      </c>
      <c r="B634" s="44" t="s">
        <v>673</v>
      </c>
      <c r="C634" s="45">
        <v>31</v>
      </c>
      <c r="D634" s="45">
        <v>8</v>
      </c>
      <c r="E634" s="45">
        <v>0.6</v>
      </c>
      <c r="F634" s="45">
        <v>67</v>
      </c>
      <c r="G634" s="45">
        <v>487</v>
      </c>
      <c r="H634" s="45">
        <v>350</v>
      </c>
      <c r="I634" s="46">
        <f t="shared" si="170"/>
        <v>31</v>
      </c>
      <c r="J634" s="46">
        <f t="shared" si="171"/>
        <v>10</v>
      </c>
      <c r="K634" s="46">
        <f t="shared" si="172"/>
        <v>15</v>
      </c>
      <c r="L634" s="46">
        <f t="shared" si="173"/>
        <v>33.5</v>
      </c>
      <c r="M634" s="46">
        <f t="shared" si="174"/>
        <v>383.75</v>
      </c>
      <c r="N634" s="46">
        <f t="shared" si="175"/>
        <v>400</v>
      </c>
      <c r="O634" s="46">
        <f t="shared" si="176"/>
        <v>400</v>
      </c>
      <c r="P634" s="47" t="str">
        <f t="shared" si="177"/>
        <v>PM2.5</v>
      </c>
      <c r="Q634" s="47" t="str">
        <f t="shared" si="178"/>
        <v>六级，严重污染</v>
      </c>
      <c r="R634" s="48">
        <f t="shared" si="179"/>
        <v>71.868583162217661</v>
      </c>
      <c r="S634" s="48">
        <f t="shared" si="180"/>
        <v>17.449991623292711</v>
      </c>
      <c r="T634" s="48">
        <f t="shared" si="181"/>
        <v>54.41859153892495</v>
      </c>
      <c r="U634" s="49" t="str">
        <f t="shared" si="182"/>
        <v>PM10</v>
      </c>
      <c r="V634" s="48">
        <f t="shared" si="183"/>
        <v>462.66666666666669</v>
      </c>
      <c r="W634" s="49">
        <f t="shared" si="184"/>
        <v>1</v>
      </c>
      <c r="X634" s="49" t="str">
        <f t="shared" si="185"/>
        <v>PM10</v>
      </c>
      <c r="Y634" s="48">
        <f t="shared" si="186"/>
        <v>254.46666666666667</v>
      </c>
    </row>
    <row r="635" spans="1:25">
      <c r="A635" s="44" t="s">
        <v>42</v>
      </c>
      <c r="B635" s="44" t="s">
        <v>674</v>
      </c>
      <c r="C635" s="45">
        <v>21</v>
      </c>
      <c r="D635" s="45">
        <v>8</v>
      </c>
      <c r="E635" s="45">
        <v>0.5</v>
      </c>
      <c r="F635" s="45">
        <v>70</v>
      </c>
      <c r="G635" s="45">
        <v>1239</v>
      </c>
      <c r="H635" s="45">
        <v>455</v>
      </c>
      <c r="I635" s="46">
        <f t="shared" si="170"/>
        <v>21</v>
      </c>
      <c r="J635" s="46">
        <f t="shared" si="171"/>
        <v>10</v>
      </c>
      <c r="K635" s="46">
        <f t="shared" si="172"/>
        <v>12.5</v>
      </c>
      <c r="L635" s="46">
        <f t="shared" si="173"/>
        <v>35</v>
      </c>
      <c r="M635" s="46">
        <f t="shared" si="174"/>
        <v>500</v>
      </c>
      <c r="N635" s="46">
        <f t="shared" si="175"/>
        <v>470</v>
      </c>
      <c r="O635" s="46">
        <f t="shared" si="176"/>
        <v>500</v>
      </c>
      <c r="P635" s="47" t="str">
        <f t="shared" si="177"/>
        <v>PM10</v>
      </c>
      <c r="Q635" s="47" t="str">
        <f t="shared" si="178"/>
        <v>六级，严重污染</v>
      </c>
      <c r="R635" s="48">
        <f t="shared" si="179"/>
        <v>36.72316384180791</v>
      </c>
      <c r="S635" s="48">
        <f t="shared" si="180"/>
        <v>20.608851540898897</v>
      </c>
      <c r="T635" s="48">
        <f t="shared" si="181"/>
        <v>16.114312300909013</v>
      </c>
      <c r="U635" s="49" t="str">
        <f t="shared" si="182"/>
        <v>PM10</v>
      </c>
      <c r="V635" s="48">
        <f t="shared" si="183"/>
        <v>519</v>
      </c>
      <c r="W635" s="49">
        <f t="shared" si="184"/>
        <v>1</v>
      </c>
      <c r="X635" s="49" t="str">
        <f t="shared" si="185"/>
        <v>PM10</v>
      </c>
      <c r="Y635" s="48">
        <f t="shared" si="186"/>
        <v>285.45</v>
      </c>
    </row>
    <row r="636" spans="1:25">
      <c r="A636" s="44" t="s">
        <v>42</v>
      </c>
      <c r="B636" s="44" t="s">
        <v>675</v>
      </c>
      <c r="C636" s="45">
        <v>16</v>
      </c>
      <c r="D636" s="45">
        <v>8</v>
      </c>
      <c r="E636" s="45">
        <v>0.5</v>
      </c>
      <c r="F636" s="45">
        <v>73</v>
      </c>
      <c r="G636" s="45">
        <v>927</v>
      </c>
      <c r="H636" s="45">
        <v>279</v>
      </c>
      <c r="I636" s="46">
        <f t="shared" si="170"/>
        <v>16</v>
      </c>
      <c r="J636" s="46">
        <f t="shared" si="171"/>
        <v>10</v>
      </c>
      <c r="K636" s="46">
        <f t="shared" si="172"/>
        <v>12.5</v>
      </c>
      <c r="L636" s="46">
        <f t="shared" si="173"/>
        <v>36.5</v>
      </c>
      <c r="M636" s="46">
        <f t="shared" si="174"/>
        <v>500</v>
      </c>
      <c r="N636" s="46">
        <f t="shared" si="175"/>
        <v>329</v>
      </c>
      <c r="O636" s="46">
        <f t="shared" si="176"/>
        <v>500</v>
      </c>
      <c r="P636" s="47" t="str">
        <f t="shared" si="177"/>
        <v>PM10</v>
      </c>
      <c r="Q636" s="47" t="str">
        <f t="shared" si="178"/>
        <v>六级，严重污染</v>
      </c>
      <c r="R636" s="48">
        <f t="shared" si="179"/>
        <v>30.097087378640776</v>
      </c>
      <c r="S636" s="48">
        <f t="shared" si="180"/>
        <v>20.548137073404771</v>
      </c>
      <c r="T636" s="48">
        <f t="shared" si="181"/>
        <v>9.548950305236005</v>
      </c>
      <c r="U636" s="49" t="str">
        <f t="shared" si="182"/>
        <v>PM10</v>
      </c>
      <c r="V636" s="48">
        <f t="shared" si="183"/>
        <v>845.66666666666663</v>
      </c>
      <c r="W636" s="49">
        <f t="shared" si="184"/>
        <v>1</v>
      </c>
      <c r="X636" s="49" t="str">
        <f t="shared" si="185"/>
        <v>PM10</v>
      </c>
      <c r="Y636" s="48">
        <f t="shared" si="186"/>
        <v>465.11666666666667</v>
      </c>
    </row>
    <row r="637" spans="1:25">
      <c r="A637" s="44" t="s">
        <v>42</v>
      </c>
      <c r="B637" s="44" t="s">
        <v>676</v>
      </c>
      <c r="C637" s="45">
        <v>10</v>
      </c>
      <c r="D637" s="45">
        <v>8</v>
      </c>
      <c r="E637" s="45">
        <v>0.4</v>
      </c>
      <c r="F637" s="45">
        <v>73</v>
      </c>
      <c r="G637" s="45">
        <v>515</v>
      </c>
      <c r="H637" s="45">
        <v>299</v>
      </c>
      <c r="I637" s="46">
        <f t="shared" si="170"/>
        <v>10</v>
      </c>
      <c r="J637" s="46">
        <f t="shared" si="171"/>
        <v>10</v>
      </c>
      <c r="K637" s="46">
        <f t="shared" si="172"/>
        <v>10</v>
      </c>
      <c r="L637" s="46">
        <f t="shared" si="173"/>
        <v>36.5</v>
      </c>
      <c r="M637" s="46">
        <f t="shared" si="174"/>
        <v>415</v>
      </c>
      <c r="N637" s="46">
        <f t="shared" si="175"/>
        <v>349</v>
      </c>
      <c r="O637" s="46">
        <f t="shared" si="176"/>
        <v>415</v>
      </c>
      <c r="P637" s="47" t="str">
        <f t="shared" si="177"/>
        <v>PM10</v>
      </c>
      <c r="Q637" s="47" t="str">
        <f t="shared" si="178"/>
        <v>六级，严重污染</v>
      </c>
      <c r="R637" s="48">
        <f t="shared" si="179"/>
        <v>58.058252427184463</v>
      </c>
      <c r="S637" s="48">
        <f t="shared" si="180"/>
        <v>20.012749427421937</v>
      </c>
      <c r="T637" s="48">
        <f t="shared" si="181"/>
        <v>38.045502999762526</v>
      </c>
      <c r="U637" s="49" t="str">
        <f t="shared" si="182"/>
        <v>PM10</v>
      </c>
      <c r="V637" s="48">
        <f t="shared" si="183"/>
        <v>1078</v>
      </c>
      <c r="W637" s="49">
        <f t="shared" si="184"/>
        <v>0</v>
      </c>
      <c r="X637" s="49" t="str">
        <f t="shared" si="185"/>
        <v>PM10</v>
      </c>
      <c r="Y637" s="48">
        <f t="shared" si="186"/>
        <v>592.9</v>
      </c>
    </row>
    <row r="638" spans="1:25">
      <c r="A638" s="44" t="s">
        <v>42</v>
      </c>
      <c r="B638" s="44" t="s">
        <v>677</v>
      </c>
      <c r="C638" s="45">
        <v>15</v>
      </c>
      <c r="D638" s="45">
        <v>9</v>
      </c>
      <c r="E638" s="45">
        <v>0.5</v>
      </c>
      <c r="F638" s="45">
        <v>74</v>
      </c>
      <c r="G638" s="45">
        <v>399</v>
      </c>
      <c r="H638" s="45">
        <v>160</v>
      </c>
      <c r="I638" s="46">
        <f t="shared" si="170"/>
        <v>15</v>
      </c>
      <c r="J638" s="46">
        <f t="shared" si="171"/>
        <v>11.25</v>
      </c>
      <c r="K638" s="46">
        <f t="shared" si="172"/>
        <v>12.5</v>
      </c>
      <c r="L638" s="46">
        <f t="shared" si="173"/>
        <v>37</v>
      </c>
      <c r="M638" s="46">
        <f t="shared" si="174"/>
        <v>270</v>
      </c>
      <c r="N638" s="46">
        <f t="shared" si="175"/>
        <v>210</v>
      </c>
      <c r="O638" s="46">
        <f t="shared" si="176"/>
        <v>270</v>
      </c>
      <c r="P638" s="47" t="str">
        <f t="shared" si="177"/>
        <v>PM10</v>
      </c>
      <c r="Q638" s="47" t="str">
        <f t="shared" si="178"/>
        <v>五级，重度污染</v>
      </c>
      <c r="R638" s="48">
        <f t="shared" si="179"/>
        <v>40.100250626566414</v>
      </c>
      <c r="S638" s="48">
        <f t="shared" si="180"/>
        <v>21.633433912184088</v>
      </c>
      <c r="T638" s="48">
        <f t="shared" si="181"/>
        <v>18.466816714382325</v>
      </c>
      <c r="U638" s="49" t="str">
        <f t="shared" si="182"/>
        <v>PM10</v>
      </c>
      <c r="V638" s="48">
        <f t="shared" si="183"/>
        <v>1163.3333333333333</v>
      </c>
      <c r="W638" s="49">
        <f t="shared" si="184"/>
        <v>0</v>
      </c>
      <c r="X638" s="49" t="str">
        <f t="shared" si="185"/>
        <v>PM10</v>
      </c>
      <c r="Y638" s="48">
        <f t="shared" si="186"/>
        <v>639.83333333333326</v>
      </c>
    </row>
    <row r="639" spans="1:25">
      <c r="A639" s="44" t="s">
        <v>42</v>
      </c>
      <c r="B639" s="44" t="s">
        <v>678</v>
      </c>
      <c r="C639" s="45">
        <v>11</v>
      </c>
      <c r="D639" s="45">
        <v>9</v>
      </c>
      <c r="E639" s="45">
        <v>0.5</v>
      </c>
      <c r="F639" s="45">
        <v>75</v>
      </c>
      <c r="G639" s="45">
        <v>304</v>
      </c>
      <c r="H639" s="45">
        <v>123</v>
      </c>
      <c r="I639" s="46">
        <f t="shared" si="170"/>
        <v>11</v>
      </c>
      <c r="J639" s="46">
        <f t="shared" si="171"/>
        <v>11.25</v>
      </c>
      <c r="K639" s="46">
        <f t="shared" si="172"/>
        <v>12.5</v>
      </c>
      <c r="L639" s="46">
        <f t="shared" si="173"/>
        <v>37.5</v>
      </c>
      <c r="M639" s="46">
        <f t="shared" si="174"/>
        <v>177</v>
      </c>
      <c r="N639" s="46">
        <f t="shared" si="175"/>
        <v>161.42857142857142</v>
      </c>
      <c r="O639" s="46">
        <f t="shared" si="176"/>
        <v>177</v>
      </c>
      <c r="P639" s="47" t="str">
        <f t="shared" si="177"/>
        <v>PM10</v>
      </c>
      <c r="Q639" s="47" t="str">
        <f t="shared" si="178"/>
        <v>四级，中度污染</v>
      </c>
      <c r="R639" s="48">
        <f t="shared" si="179"/>
        <v>40.460526315789473</v>
      </c>
      <c r="S639" s="48">
        <f t="shared" si="180"/>
        <v>22.39685258778654</v>
      </c>
      <c r="T639" s="48">
        <f t="shared" si="181"/>
        <v>18.063673728002932</v>
      </c>
      <c r="U639" s="49" t="str">
        <f t="shared" si="182"/>
        <v>PM10</v>
      </c>
      <c r="V639" s="48">
        <f t="shared" si="183"/>
        <v>1236</v>
      </c>
      <c r="W639" s="49">
        <f t="shared" si="184"/>
        <v>0</v>
      </c>
      <c r="X639" s="49" t="str">
        <f t="shared" si="185"/>
        <v>PM10</v>
      </c>
      <c r="Y639" s="48">
        <f t="shared" si="186"/>
        <v>679.8</v>
      </c>
    </row>
    <row r="640" spans="1:25">
      <c r="A640" s="44" t="s">
        <v>42</v>
      </c>
      <c r="B640" s="44" t="s">
        <v>679</v>
      </c>
      <c r="C640" s="45">
        <v>10</v>
      </c>
      <c r="D640" s="45">
        <v>9</v>
      </c>
      <c r="E640" s="45">
        <v>0.4</v>
      </c>
      <c r="F640" s="45">
        <v>80</v>
      </c>
      <c r="G640" s="45">
        <v>282</v>
      </c>
      <c r="H640" s="45">
        <v>114</v>
      </c>
      <c r="I640" s="46">
        <f t="shared" si="170"/>
        <v>10</v>
      </c>
      <c r="J640" s="46">
        <f t="shared" si="171"/>
        <v>11.25</v>
      </c>
      <c r="K640" s="46">
        <f t="shared" si="172"/>
        <v>10</v>
      </c>
      <c r="L640" s="46">
        <f t="shared" si="173"/>
        <v>40</v>
      </c>
      <c r="M640" s="46">
        <f t="shared" si="174"/>
        <v>166</v>
      </c>
      <c r="N640" s="46">
        <f t="shared" si="175"/>
        <v>148.75</v>
      </c>
      <c r="O640" s="46">
        <f t="shared" si="176"/>
        <v>166</v>
      </c>
      <c r="P640" s="47" t="str">
        <f t="shared" si="177"/>
        <v>PM10</v>
      </c>
      <c r="Q640" s="47" t="str">
        <f t="shared" si="178"/>
        <v>四级，中度污染</v>
      </c>
      <c r="R640" s="48">
        <f t="shared" si="179"/>
        <v>40.425531914893611</v>
      </c>
      <c r="S640" s="48">
        <f t="shared" si="180"/>
        <v>23.108988646017224</v>
      </c>
      <c r="T640" s="48">
        <f t="shared" si="181"/>
        <v>17.316543268876387</v>
      </c>
      <c r="U640" s="49" t="str">
        <f t="shared" si="182"/>
        <v>PM10</v>
      </c>
      <c r="V640" s="48">
        <f t="shared" si="183"/>
        <v>1290.3333333333333</v>
      </c>
      <c r="W640" s="49">
        <f t="shared" si="184"/>
        <v>0</v>
      </c>
      <c r="X640" s="49" t="str">
        <f t="shared" si="185"/>
        <v>PM10</v>
      </c>
      <c r="Y640" s="48">
        <f t="shared" si="186"/>
        <v>709.68333333333328</v>
      </c>
    </row>
    <row r="641" spans="1:25">
      <c r="A641" s="44" t="s">
        <v>42</v>
      </c>
      <c r="B641" s="44" t="s">
        <v>680</v>
      </c>
      <c r="C641" s="45">
        <v>11</v>
      </c>
      <c r="D641" s="45">
        <v>11</v>
      </c>
      <c r="E641" s="45">
        <v>0.5</v>
      </c>
      <c r="F641" s="45">
        <v>85</v>
      </c>
      <c r="G641" s="45">
        <v>290</v>
      </c>
      <c r="H641" s="45">
        <v>97</v>
      </c>
      <c r="I641" s="46">
        <f t="shared" si="170"/>
        <v>11</v>
      </c>
      <c r="J641" s="46">
        <f t="shared" si="171"/>
        <v>13.75</v>
      </c>
      <c r="K641" s="46">
        <f t="shared" si="172"/>
        <v>12.5</v>
      </c>
      <c r="L641" s="46">
        <f t="shared" si="173"/>
        <v>42.5</v>
      </c>
      <c r="M641" s="46">
        <f t="shared" si="174"/>
        <v>170</v>
      </c>
      <c r="N641" s="46">
        <f t="shared" si="175"/>
        <v>127.5</v>
      </c>
      <c r="O641" s="46">
        <f t="shared" si="176"/>
        <v>170</v>
      </c>
      <c r="P641" s="47" t="str">
        <f t="shared" si="177"/>
        <v>PM10</v>
      </c>
      <c r="Q641" s="47" t="str">
        <f t="shared" si="178"/>
        <v>四级，中度污染</v>
      </c>
      <c r="R641" s="48">
        <f t="shared" si="179"/>
        <v>33.448275862068968</v>
      </c>
      <c r="S641" s="48">
        <f t="shared" si="180"/>
        <v>20.488734375406889</v>
      </c>
      <c r="T641" s="48">
        <f t="shared" si="181"/>
        <v>12.959541486662079</v>
      </c>
      <c r="U641" s="49" t="str">
        <f t="shared" si="182"/>
        <v>PM10</v>
      </c>
      <c r="V641" s="48">
        <f t="shared" si="183"/>
        <v>1222</v>
      </c>
      <c r="W641" s="49">
        <f t="shared" si="184"/>
        <v>0</v>
      </c>
      <c r="X641" s="49" t="str">
        <f t="shared" si="185"/>
        <v>PM10</v>
      </c>
      <c r="Y641" s="48">
        <f t="shared" si="186"/>
        <v>672.1</v>
      </c>
    </row>
    <row r="642" spans="1:25">
      <c r="A642" s="44" t="s">
        <v>42</v>
      </c>
      <c r="B642" s="44" t="s">
        <v>681</v>
      </c>
      <c r="C642" s="45">
        <v>10</v>
      </c>
      <c r="D642" s="45">
        <v>8</v>
      </c>
      <c r="E642" s="45">
        <v>0.4</v>
      </c>
      <c r="F642" s="45">
        <v>92</v>
      </c>
      <c r="G642" s="45">
        <v>248</v>
      </c>
      <c r="H642" s="45">
        <v>100</v>
      </c>
      <c r="I642" s="46">
        <f t="shared" si="170"/>
        <v>10</v>
      </c>
      <c r="J642" s="46">
        <f t="shared" si="171"/>
        <v>10</v>
      </c>
      <c r="K642" s="46">
        <f t="shared" si="172"/>
        <v>10</v>
      </c>
      <c r="L642" s="46">
        <f t="shared" si="173"/>
        <v>46</v>
      </c>
      <c r="M642" s="46">
        <f t="shared" si="174"/>
        <v>149</v>
      </c>
      <c r="N642" s="46">
        <f t="shared" si="175"/>
        <v>131.25</v>
      </c>
      <c r="O642" s="46">
        <f t="shared" si="176"/>
        <v>149</v>
      </c>
      <c r="P642" s="47" t="str">
        <f t="shared" si="177"/>
        <v>PM10</v>
      </c>
      <c r="Q642" s="47" t="str">
        <f t="shared" si="178"/>
        <v>三级，轻度污染</v>
      </c>
      <c r="R642" s="48">
        <f t="shared" si="179"/>
        <v>40.322580645161288</v>
      </c>
      <c r="S642" s="48">
        <f t="shared" si="180"/>
        <v>20.215827043761976</v>
      </c>
      <c r="T642" s="48">
        <f t="shared" si="181"/>
        <v>20.106753601399312</v>
      </c>
      <c r="U642" s="49" t="str">
        <f t="shared" si="182"/>
        <v>PM10</v>
      </c>
      <c r="V642" s="48">
        <f t="shared" si="183"/>
        <v>905.66666666666663</v>
      </c>
      <c r="W642" s="49">
        <f t="shared" si="184"/>
        <v>0</v>
      </c>
      <c r="X642" s="49" t="str">
        <f t="shared" si="185"/>
        <v>PM10</v>
      </c>
      <c r="Y642" s="48">
        <f t="shared" si="186"/>
        <v>498.11666666666667</v>
      </c>
    </row>
    <row r="643" spans="1:25">
      <c r="A643" s="44" t="s">
        <v>42</v>
      </c>
      <c r="B643" s="44" t="s">
        <v>682</v>
      </c>
      <c r="C643" s="45">
        <v>10</v>
      </c>
      <c r="D643" s="45">
        <v>7</v>
      </c>
      <c r="E643" s="45">
        <v>0.4</v>
      </c>
      <c r="F643" s="45">
        <v>91</v>
      </c>
      <c r="G643" s="45">
        <v>301</v>
      </c>
      <c r="H643" s="45">
        <v>111</v>
      </c>
      <c r="I643" s="46">
        <f t="shared" si="170"/>
        <v>10</v>
      </c>
      <c r="J643" s="46">
        <f t="shared" si="171"/>
        <v>8.75</v>
      </c>
      <c r="K643" s="46">
        <f t="shared" si="172"/>
        <v>10</v>
      </c>
      <c r="L643" s="46">
        <f t="shared" si="173"/>
        <v>45.5</v>
      </c>
      <c r="M643" s="46">
        <f t="shared" si="174"/>
        <v>175.5</v>
      </c>
      <c r="N643" s="46">
        <f t="shared" si="175"/>
        <v>145</v>
      </c>
      <c r="O643" s="46">
        <f t="shared" si="176"/>
        <v>175.5</v>
      </c>
      <c r="P643" s="47" t="str">
        <f t="shared" si="177"/>
        <v>PM10</v>
      </c>
      <c r="Q643" s="47" t="str">
        <f t="shared" si="178"/>
        <v>四级，中度污染</v>
      </c>
      <c r="R643" s="48">
        <f t="shared" si="179"/>
        <v>36.877076411960132</v>
      </c>
      <c r="S643" s="48">
        <f t="shared" si="180"/>
        <v>21.067951482638687</v>
      </c>
      <c r="T643" s="48">
        <f t="shared" si="181"/>
        <v>15.809124929321445</v>
      </c>
      <c r="U643" s="49" t="str">
        <f t="shared" si="182"/>
        <v>PM10</v>
      </c>
      <c r="V643" s="48">
        <f t="shared" si="183"/>
        <v>679.33333333333337</v>
      </c>
      <c r="W643" s="49">
        <f t="shared" si="184"/>
        <v>0</v>
      </c>
      <c r="X643" s="49" t="str">
        <f t="shared" si="185"/>
        <v>PM10</v>
      </c>
      <c r="Y643" s="48">
        <f t="shared" si="186"/>
        <v>373.63333333333333</v>
      </c>
    </row>
    <row r="644" spans="1:25">
      <c r="A644" s="44" t="s">
        <v>42</v>
      </c>
      <c r="B644" s="44" t="s">
        <v>683</v>
      </c>
      <c r="C644" s="45">
        <v>9</v>
      </c>
      <c r="D644" s="45">
        <v>7</v>
      </c>
      <c r="E644" s="45">
        <v>0.4</v>
      </c>
      <c r="F644" s="45">
        <v>88</v>
      </c>
      <c r="G644" s="45">
        <v>311</v>
      </c>
      <c r="H644" s="45">
        <v>112</v>
      </c>
      <c r="I644" s="46">
        <f t="shared" si="170"/>
        <v>9</v>
      </c>
      <c r="J644" s="46">
        <f t="shared" si="171"/>
        <v>8.75</v>
      </c>
      <c r="K644" s="46">
        <f t="shared" si="172"/>
        <v>10</v>
      </c>
      <c r="L644" s="46">
        <f t="shared" si="173"/>
        <v>44</v>
      </c>
      <c r="M644" s="46">
        <f t="shared" si="174"/>
        <v>180.5</v>
      </c>
      <c r="N644" s="46">
        <f t="shared" si="175"/>
        <v>146.25</v>
      </c>
      <c r="O644" s="46">
        <f t="shared" si="176"/>
        <v>180.5</v>
      </c>
      <c r="P644" s="47" t="str">
        <f t="shared" si="177"/>
        <v>PM10</v>
      </c>
      <c r="Q644" s="47" t="str">
        <f t="shared" si="178"/>
        <v>四级，中度污染</v>
      </c>
      <c r="R644" s="48">
        <f t="shared" si="179"/>
        <v>36.012861736334408</v>
      </c>
      <c r="S644" s="48">
        <f t="shared" si="180"/>
        <v>19.30285348136999</v>
      </c>
      <c r="T644" s="48">
        <f t="shared" si="181"/>
        <v>16.710008254964418</v>
      </c>
      <c r="U644" s="49" t="str">
        <f t="shared" si="182"/>
        <v>PM10</v>
      </c>
      <c r="V644" s="48">
        <f t="shared" si="183"/>
        <v>608</v>
      </c>
      <c r="W644" s="49">
        <f t="shared" si="184"/>
        <v>0</v>
      </c>
      <c r="X644" s="49" t="str">
        <f t="shared" si="185"/>
        <v>PM10</v>
      </c>
      <c r="Y644" s="48">
        <f t="shared" si="186"/>
        <v>334.4</v>
      </c>
    </row>
    <row r="645" spans="1:25">
      <c r="A645" s="44" t="s">
        <v>42</v>
      </c>
      <c r="B645" s="44" t="s">
        <v>684</v>
      </c>
      <c r="C645" s="45">
        <v>9</v>
      </c>
      <c r="D645" s="45">
        <v>8</v>
      </c>
      <c r="E645" s="45">
        <v>0.4</v>
      </c>
      <c r="F645" s="45">
        <v>83</v>
      </c>
      <c r="G645" s="45">
        <v>183</v>
      </c>
      <c r="H645" s="45">
        <v>81</v>
      </c>
      <c r="I645" s="46">
        <f t="shared" si="170"/>
        <v>9</v>
      </c>
      <c r="J645" s="46">
        <f t="shared" si="171"/>
        <v>10</v>
      </c>
      <c r="K645" s="46">
        <f t="shared" si="172"/>
        <v>10</v>
      </c>
      <c r="L645" s="46">
        <f t="shared" si="173"/>
        <v>41.5</v>
      </c>
      <c r="M645" s="46">
        <f t="shared" si="174"/>
        <v>116.5</v>
      </c>
      <c r="N645" s="46">
        <f t="shared" si="175"/>
        <v>107.5</v>
      </c>
      <c r="O645" s="46">
        <f t="shared" si="176"/>
        <v>116.5</v>
      </c>
      <c r="P645" s="47" t="str">
        <f t="shared" si="177"/>
        <v>PM10</v>
      </c>
      <c r="Q645" s="47" t="str">
        <f t="shared" si="178"/>
        <v>三级，轻度污染</v>
      </c>
      <c r="R645" s="48">
        <f t="shared" si="179"/>
        <v>44.26229508196721</v>
      </c>
      <c r="S645" s="48">
        <f t="shared" si="180"/>
        <v>18.962237740517324</v>
      </c>
      <c r="T645" s="48">
        <f t="shared" si="181"/>
        <v>25.300057341449886</v>
      </c>
      <c r="U645" s="49" t="str">
        <f t="shared" si="182"/>
        <v>PM10</v>
      </c>
      <c r="V645" s="48">
        <f t="shared" si="183"/>
        <v>578.66666666666663</v>
      </c>
      <c r="W645" s="49">
        <f t="shared" si="184"/>
        <v>0</v>
      </c>
      <c r="X645" s="49" t="str">
        <f t="shared" si="185"/>
        <v>PM10</v>
      </c>
      <c r="Y645" s="48">
        <f t="shared" si="186"/>
        <v>318.26666666666665</v>
      </c>
    </row>
    <row r="646" spans="1:25">
      <c r="A646" s="44" t="s">
        <v>42</v>
      </c>
      <c r="B646" s="44" t="s">
        <v>685</v>
      </c>
      <c r="C646" s="45">
        <v>8</v>
      </c>
      <c r="D646" s="45">
        <v>8</v>
      </c>
      <c r="E646" s="45">
        <v>0.4</v>
      </c>
      <c r="F646" s="45">
        <v>82</v>
      </c>
      <c r="G646" s="45">
        <v>156</v>
      </c>
      <c r="H646" s="45">
        <v>69</v>
      </c>
      <c r="I646" s="46">
        <f t="shared" si="170"/>
        <v>8</v>
      </c>
      <c r="J646" s="46">
        <f t="shared" si="171"/>
        <v>10</v>
      </c>
      <c r="K646" s="46">
        <f t="shared" si="172"/>
        <v>10</v>
      </c>
      <c r="L646" s="46">
        <f t="shared" si="173"/>
        <v>41</v>
      </c>
      <c r="M646" s="46">
        <f t="shared" si="174"/>
        <v>103</v>
      </c>
      <c r="N646" s="46">
        <f t="shared" si="175"/>
        <v>92.5</v>
      </c>
      <c r="O646" s="46">
        <f t="shared" si="176"/>
        <v>103</v>
      </c>
      <c r="P646" s="47" t="str">
        <f t="shared" si="177"/>
        <v>PM10</v>
      </c>
      <c r="Q646" s="47" t="str">
        <f t="shared" si="178"/>
        <v>三级，轻度污染</v>
      </c>
      <c r="R646" s="48">
        <f t="shared" si="179"/>
        <v>44.230769230769226</v>
      </c>
      <c r="S646" s="48">
        <f t="shared" si="180"/>
        <v>19.279051804365469</v>
      </c>
      <c r="T646" s="48">
        <f t="shared" si="181"/>
        <v>24.951717426403757</v>
      </c>
      <c r="U646" s="49" t="str">
        <f t="shared" si="182"/>
        <v>PM10</v>
      </c>
      <c r="V646" s="48">
        <f t="shared" si="183"/>
        <v>538.33333333333337</v>
      </c>
      <c r="W646" s="49">
        <f t="shared" si="184"/>
        <v>0</v>
      </c>
      <c r="X646" s="49" t="str">
        <f t="shared" si="185"/>
        <v>PM10</v>
      </c>
      <c r="Y646" s="48">
        <f t="shared" si="186"/>
        <v>296.08333333333337</v>
      </c>
    </row>
    <row r="647" spans="1:25">
      <c r="A647" s="33" t="s">
        <v>42</v>
      </c>
      <c r="B647" s="33" t="s">
        <v>686</v>
      </c>
      <c r="C647" s="34">
        <v>9</v>
      </c>
      <c r="D647" s="34">
        <v>8</v>
      </c>
      <c r="E647" s="34">
        <v>0.4</v>
      </c>
      <c r="F647" s="34">
        <v>81</v>
      </c>
      <c r="G647" s="34">
        <v>105</v>
      </c>
      <c r="H647" s="34">
        <v>62</v>
      </c>
      <c r="I647" s="10">
        <f t="shared" si="170"/>
        <v>9</v>
      </c>
      <c r="J647" s="10">
        <f t="shared" si="171"/>
        <v>10</v>
      </c>
      <c r="K647" s="10">
        <f t="shared" si="172"/>
        <v>10</v>
      </c>
      <c r="L647" s="10">
        <f t="shared" si="173"/>
        <v>40.5</v>
      </c>
      <c r="M647" s="10">
        <f t="shared" si="174"/>
        <v>77.5</v>
      </c>
      <c r="N647" s="10">
        <f t="shared" si="175"/>
        <v>83.75</v>
      </c>
      <c r="O647" s="10">
        <f t="shared" si="176"/>
        <v>83.75</v>
      </c>
      <c r="P647" s="35" t="str">
        <f t="shared" si="177"/>
        <v>PM2.5</v>
      </c>
      <c r="Q647" s="35" t="str">
        <f t="shared" si="178"/>
        <v>二级，良</v>
      </c>
      <c r="R647" s="36">
        <f t="shared" si="179"/>
        <v>59.047619047619051</v>
      </c>
      <c r="S647" s="36">
        <f t="shared" si="180"/>
        <v>19.596154914021771</v>
      </c>
      <c r="T647" s="36">
        <f t="shared" si="181"/>
        <v>39.451464133597284</v>
      </c>
      <c r="U647" s="37" t="b">
        <f t="shared" si="182"/>
        <v>0</v>
      </c>
      <c r="V647" s="36">
        <f t="shared" si="183"/>
        <v>496.33333333333331</v>
      </c>
      <c r="W647" s="37">
        <f t="shared" si="184"/>
        <v>0</v>
      </c>
      <c r="X647" s="37" t="b">
        <f t="shared" si="185"/>
        <v>0</v>
      </c>
      <c r="Y647" s="36">
        <f t="shared" si="186"/>
        <v>272.98333333333335</v>
      </c>
    </row>
    <row r="648" spans="1:25">
      <c r="A648" s="33" t="s">
        <v>42</v>
      </c>
      <c r="B648" s="33" t="s">
        <v>687</v>
      </c>
      <c r="C648" s="34">
        <v>9</v>
      </c>
      <c r="D648" s="34">
        <v>8</v>
      </c>
      <c r="E648" s="34">
        <v>0.4</v>
      </c>
      <c r="F648" s="34">
        <v>80</v>
      </c>
      <c r="G648" s="34">
        <v>77</v>
      </c>
      <c r="H648" s="34">
        <v>49</v>
      </c>
      <c r="I648" s="10">
        <f t="shared" si="170"/>
        <v>9</v>
      </c>
      <c r="J648" s="10">
        <f t="shared" si="171"/>
        <v>10</v>
      </c>
      <c r="K648" s="10">
        <f t="shared" si="172"/>
        <v>10</v>
      </c>
      <c r="L648" s="10">
        <f t="shared" si="173"/>
        <v>40</v>
      </c>
      <c r="M648" s="10">
        <f t="shared" si="174"/>
        <v>63.5</v>
      </c>
      <c r="N648" s="10">
        <f t="shared" si="175"/>
        <v>67.5</v>
      </c>
      <c r="O648" s="10">
        <f t="shared" si="176"/>
        <v>67.5</v>
      </c>
      <c r="P648" s="35" t="str">
        <f t="shared" si="177"/>
        <v>PM2.5</v>
      </c>
      <c r="Q648" s="35" t="str">
        <f t="shared" si="178"/>
        <v>二级，良</v>
      </c>
      <c r="R648" s="36">
        <f t="shared" si="179"/>
        <v>63.636363636363633</v>
      </c>
      <c r="S648" s="36">
        <f t="shared" si="180"/>
        <v>21.729433512817607</v>
      </c>
      <c r="T648" s="36">
        <f t="shared" si="181"/>
        <v>41.906930123546026</v>
      </c>
      <c r="U648" s="37" t="b">
        <f t="shared" si="182"/>
        <v>0</v>
      </c>
      <c r="V648" s="36">
        <f t="shared" si="183"/>
        <v>434.66666666666669</v>
      </c>
      <c r="W648" s="37">
        <f t="shared" si="184"/>
        <v>0</v>
      </c>
      <c r="X648" s="37" t="b">
        <f t="shared" si="185"/>
        <v>0</v>
      </c>
      <c r="Y648" s="36">
        <f t="shared" si="186"/>
        <v>239.06666666666666</v>
      </c>
    </row>
    <row r="649" spans="1:25">
      <c r="A649" s="33" t="s">
        <v>42</v>
      </c>
      <c r="B649" s="33" t="s">
        <v>688</v>
      </c>
      <c r="C649" s="34">
        <v>10</v>
      </c>
      <c r="D649" s="34">
        <v>8</v>
      </c>
      <c r="E649" s="34">
        <v>0.5</v>
      </c>
      <c r="F649" s="34">
        <v>77</v>
      </c>
      <c r="G649" s="34">
        <v>78</v>
      </c>
      <c r="H649" s="34">
        <v>60</v>
      </c>
      <c r="I649" s="10">
        <f t="shared" si="170"/>
        <v>10</v>
      </c>
      <c r="J649" s="10">
        <f t="shared" si="171"/>
        <v>10</v>
      </c>
      <c r="K649" s="10">
        <f t="shared" si="172"/>
        <v>12.5</v>
      </c>
      <c r="L649" s="10">
        <f t="shared" si="173"/>
        <v>38.5</v>
      </c>
      <c r="M649" s="10">
        <f t="shared" si="174"/>
        <v>64</v>
      </c>
      <c r="N649" s="10">
        <f t="shared" si="175"/>
        <v>81.25</v>
      </c>
      <c r="O649" s="10">
        <f t="shared" si="176"/>
        <v>81.25</v>
      </c>
      <c r="P649" s="35" t="str">
        <f t="shared" si="177"/>
        <v>PM2.5</v>
      </c>
      <c r="Q649" s="35" t="str">
        <f t="shared" si="178"/>
        <v>二级，良</v>
      </c>
      <c r="R649" s="36">
        <f t="shared" si="179"/>
        <v>76.923076923076934</v>
      </c>
      <c r="S649" s="36">
        <f t="shared" si="180"/>
        <v>23.672248762084468</v>
      </c>
      <c r="T649" s="36">
        <f t="shared" si="181"/>
        <v>53.250828160992469</v>
      </c>
      <c r="U649" s="37" t="b">
        <f t="shared" si="182"/>
        <v>0</v>
      </c>
      <c r="V649" s="36">
        <f t="shared" si="183"/>
        <v>377.66666666666669</v>
      </c>
      <c r="W649" s="37">
        <f t="shared" si="184"/>
        <v>0</v>
      </c>
      <c r="X649" s="37" t="b">
        <f t="shared" si="185"/>
        <v>0</v>
      </c>
      <c r="Y649" s="36">
        <f t="shared" si="186"/>
        <v>207.71666666666667</v>
      </c>
    </row>
    <row r="650" spans="1:25">
      <c r="A650" s="33" t="s">
        <v>42</v>
      </c>
      <c r="B650" s="33" t="s">
        <v>689</v>
      </c>
      <c r="C650" s="34">
        <v>12</v>
      </c>
      <c r="D650" s="34">
        <v>8</v>
      </c>
      <c r="E650" s="34">
        <v>0.6</v>
      </c>
      <c r="F650" s="34">
        <v>74</v>
      </c>
      <c r="G650" s="34">
        <v>100</v>
      </c>
      <c r="H650" s="34">
        <v>81</v>
      </c>
      <c r="I650" s="10">
        <f t="shared" si="170"/>
        <v>12</v>
      </c>
      <c r="J650" s="10">
        <f t="shared" si="171"/>
        <v>10</v>
      </c>
      <c r="K650" s="10">
        <f t="shared" si="172"/>
        <v>15</v>
      </c>
      <c r="L650" s="10">
        <f t="shared" si="173"/>
        <v>37</v>
      </c>
      <c r="M650" s="10">
        <f t="shared" si="174"/>
        <v>75</v>
      </c>
      <c r="N650" s="10">
        <f t="shared" si="175"/>
        <v>107.5</v>
      </c>
      <c r="O650" s="10">
        <f t="shared" si="176"/>
        <v>107.5</v>
      </c>
      <c r="P650" s="35" t="str">
        <f t="shared" si="177"/>
        <v>PM2.5</v>
      </c>
      <c r="Q650" s="35" t="str">
        <f t="shared" si="178"/>
        <v>三级，轻度污染</v>
      </c>
      <c r="R650" s="36">
        <f t="shared" si="179"/>
        <v>81</v>
      </c>
      <c r="S650" s="36">
        <f t="shared" si="180"/>
        <v>27.009415471344209</v>
      </c>
      <c r="T650" s="36">
        <f t="shared" si="181"/>
        <v>53.990584528655788</v>
      </c>
      <c r="U650" s="37" t="b">
        <f t="shared" si="182"/>
        <v>0</v>
      </c>
      <c r="V650" s="36">
        <f t="shared" si="183"/>
        <v>303.33333333333331</v>
      </c>
      <c r="W650" s="37">
        <f t="shared" si="184"/>
        <v>0</v>
      </c>
      <c r="X650" s="37" t="b">
        <f t="shared" si="185"/>
        <v>0</v>
      </c>
      <c r="Y650" s="36">
        <f t="shared" si="186"/>
        <v>166.83333333333331</v>
      </c>
    </row>
    <row r="651" spans="1:25">
      <c r="A651" s="33" t="s">
        <v>42</v>
      </c>
      <c r="B651" s="33" t="s">
        <v>690</v>
      </c>
      <c r="C651" s="34">
        <v>11</v>
      </c>
      <c r="D651" s="34">
        <v>11</v>
      </c>
      <c r="E651" s="34">
        <v>0.6</v>
      </c>
      <c r="F651" s="34">
        <v>68</v>
      </c>
      <c r="G651" s="34">
        <v>138</v>
      </c>
      <c r="H651" s="34">
        <v>96</v>
      </c>
      <c r="I651" s="10">
        <f t="shared" si="170"/>
        <v>11</v>
      </c>
      <c r="J651" s="10">
        <f t="shared" si="171"/>
        <v>13.75</v>
      </c>
      <c r="K651" s="10">
        <f t="shared" si="172"/>
        <v>15</v>
      </c>
      <c r="L651" s="10">
        <f t="shared" si="173"/>
        <v>34</v>
      </c>
      <c r="M651" s="10">
        <f t="shared" si="174"/>
        <v>94</v>
      </c>
      <c r="N651" s="10">
        <f t="shared" si="175"/>
        <v>126.25</v>
      </c>
      <c r="O651" s="10">
        <f t="shared" si="176"/>
        <v>126.25</v>
      </c>
      <c r="P651" s="35" t="str">
        <f t="shared" si="177"/>
        <v>PM2.5</v>
      </c>
      <c r="Q651" s="35" t="str">
        <f t="shared" si="178"/>
        <v>三级，轻度污染</v>
      </c>
      <c r="R651" s="36">
        <f t="shared" si="179"/>
        <v>69.565217391304344</v>
      </c>
      <c r="S651" s="36">
        <f t="shared" si="180"/>
        <v>30.758343659983002</v>
      </c>
      <c r="T651" s="36">
        <f t="shared" si="181"/>
        <v>38.806873731321346</v>
      </c>
      <c r="U651" s="37" t="b">
        <f t="shared" si="182"/>
        <v>0</v>
      </c>
      <c r="V651" s="36">
        <f t="shared" si="183"/>
        <v>233</v>
      </c>
      <c r="W651" s="37">
        <f t="shared" si="184"/>
        <v>0</v>
      </c>
      <c r="X651" s="37" t="b">
        <f t="shared" si="185"/>
        <v>0</v>
      </c>
      <c r="Y651" s="36">
        <f t="shared" si="186"/>
        <v>128.15</v>
      </c>
    </row>
    <row r="652" spans="1:25">
      <c r="A652" s="33" t="s">
        <v>42</v>
      </c>
      <c r="B652" s="33" t="s">
        <v>691</v>
      </c>
      <c r="C652" s="34">
        <v>10</v>
      </c>
      <c r="D652" s="34">
        <v>14</v>
      </c>
      <c r="E652" s="34">
        <v>0.7</v>
      </c>
      <c r="F652" s="34">
        <v>60</v>
      </c>
      <c r="G652" s="34">
        <v>177</v>
      </c>
      <c r="H652" s="34">
        <v>87</v>
      </c>
      <c r="I652" s="10">
        <f t="shared" si="170"/>
        <v>10</v>
      </c>
      <c r="J652" s="10">
        <f t="shared" si="171"/>
        <v>17.5</v>
      </c>
      <c r="K652" s="10">
        <f t="shared" si="172"/>
        <v>17.5</v>
      </c>
      <c r="L652" s="10">
        <f t="shared" si="173"/>
        <v>30</v>
      </c>
      <c r="M652" s="10">
        <f t="shared" si="174"/>
        <v>113.5</v>
      </c>
      <c r="N652" s="10">
        <f t="shared" si="175"/>
        <v>115</v>
      </c>
      <c r="O652" s="10">
        <f t="shared" si="176"/>
        <v>115</v>
      </c>
      <c r="P652" s="35" t="str">
        <f t="shared" si="177"/>
        <v>PM2.5</v>
      </c>
      <c r="Q652" s="35" t="str">
        <f t="shared" si="178"/>
        <v>三级，轻度污染</v>
      </c>
      <c r="R652" s="36">
        <f t="shared" si="179"/>
        <v>49.152542372881356</v>
      </c>
      <c r="S652" s="36">
        <f t="shared" si="180"/>
        <v>32.866920519094435</v>
      </c>
      <c r="T652" s="36">
        <f t="shared" si="181"/>
        <v>16.285621853786921</v>
      </c>
      <c r="U652" s="37" t="str">
        <f t="shared" si="182"/>
        <v>PM10</v>
      </c>
      <c r="V652" s="36">
        <f t="shared" si="183"/>
        <v>218</v>
      </c>
      <c r="W652" s="37">
        <f t="shared" si="184"/>
        <v>0</v>
      </c>
      <c r="X652" s="37" t="str">
        <f t="shared" si="185"/>
        <v>PM10</v>
      </c>
      <c r="Y652" s="36">
        <f t="shared" si="186"/>
        <v>119.9</v>
      </c>
    </row>
    <row r="653" spans="1:25">
      <c r="A653" s="33" t="s">
        <v>42</v>
      </c>
      <c r="B653" s="33" t="s">
        <v>692</v>
      </c>
      <c r="C653" s="34">
        <v>14</v>
      </c>
      <c r="D653" s="34">
        <v>15</v>
      </c>
      <c r="E653" s="34">
        <v>0.6</v>
      </c>
      <c r="F653" s="34">
        <v>57</v>
      </c>
      <c r="G653" s="34">
        <v>157</v>
      </c>
      <c r="H653" s="34">
        <v>75</v>
      </c>
      <c r="I653" s="10">
        <f t="shared" si="170"/>
        <v>14</v>
      </c>
      <c r="J653" s="10">
        <f t="shared" si="171"/>
        <v>18.75</v>
      </c>
      <c r="K653" s="10">
        <f t="shared" si="172"/>
        <v>15</v>
      </c>
      <c r="L653" s="10">
        <f t="shared" si="173"/>
        <v>28.5</v>
      </c>
      <c r="M653" s="10">
        <f t="shared" si="174"/>
        <v>103.5</v>
      </c>
      <c r="N653" s="10">
        <f t="shared" si="175"/>
        <v>100</v>
      </c>
      <c r="O653" s="10">
        <f t="shared" si="176"/>
        <v>103.5</v>
      </c>
      <c r="P653" s="35" t="str">
        <f t="shared" si="177"/>
        <v>PM10</v>
      </c>
      <c r="Q653" s="35" t="str">
        <f t="shared" si="178"/>
        <v>三级，轻度污染</v>
      </c>
      <c r="R653" s="36">
        <f t="shared" si="179"/>
        <v>47.770700636942678</v>
      </c>
      <c r="S653" s="36">
        <f t="shared" si="180"/>
        <v>33.277068280937108</v>
      </c>
      <c r="T653" s="36">
        <f t="shared" si="181"/>
        <v>14.49363235600557</v>
      </c>
      <c r="U653" s="37" t="str">
        <f t="shared" si="182"/>
        <v>PM10</v>
      </c>
      <c r="V653" s="36">
        <f t="shared" si="183"/>
        <v>225</v>
      </c>
      <c r="W653" s="37">
        <f t="shared" si="184"/>
        <v>0</v>
      </c>
      <c r="X653" s="37" t="str">
        <f t="shared" si="185"/>
        <v>PM10</v>
      </c>
      <c r="Y653" s="36">
        <f t="shared" si="186"/>
        <v>123.75</v>
      </c>
    </row>
    <row r="654" spans="1:25">
      <c r="A654" s="33" t="s">
        <v>42</v>
      </c>
      <c r="B654" s="33" t="s">
        <v>693</v>
      </c>
      <c r="C654" s="34">
        <v>16</v>
      </c>
      <c r="D654" s="34">
        <v>15</v>
      </c>
      <c r="E654" s="34">
        <v>0.5</v>
      </c>
      <c r="F654" s="34">
        <v>57</v>
      </c>
      <c r="G654" s="34">
        <v>113</v>
      </c>
      <c r="H654" s="34">
        <v>77</v>
      </c>
      <c r="I654" s="10">
        <f t="shared" si="170"/>
        <v>16</v>
      </c>
      <c r="J654" s="10">
        <f t="shared" si="171"/>
        <v>18.75</v>
      </c>
      <c r="K654" s="10">
        <f t="shared" si="172"/>
        <v>12.5</v>
      </c>
      <c r="L654" s="10">
        <f t="shared" si="173"/>
        <v>28.5</v>
      </c>
      <c r="M654" s="10">
        <f t="shared" si="174"/>
        <v>81.5</v>
      </c>
      <c r="N654" s="10">
        <f t="shared" si="175"/>
        <v>102.5</v>
      </c>
      <c r="O654" s="10">
        <f t="shared" si="176"/>
        <v>102.5</v>
      </c>
      <c r="P654" s="35" t="str">
        <f t="shared" si="177"/>
        <v>PM2.5</v>
      </c>
      <c r="Q654" s="35" t="str">
        <f t="shared" si="178"/>
        <v>三级，轻度污染</v>
      </c>
      <c r="R654" s="36">
        <f t="shared" si="179"/>
        <v>68.141592920353972</v>
      </c>
      <c r="S654" s="36">
        <f t="shared" si="180"/>
        <v>32.337325080047414</v>
      </c>
      <c r="T654" s="36">
        <f t="shared" si="181"/>
        <v>35.804267840306558</v>
      </c>
      <c r="U654" s="37" t="b">
        <f t="shared" si="182"/>
        <v>0</v>
      </c>
      <c r="V654" s="36">
        <f t="shared" si="183"/>
        <v>242.33333333333334</v>
      </c>
      <c r="W654" s="37">
        <f t="shared" si="184"/>
        <v>0</v>
      </c>
      <c r="X654" s="37" t="b">
        <f t="shared" si="185"/>
        <v>0</v>
      </c>
      <c r="Y654" s="36">
        <f t="shared" si="186"/>
        <v>133.28333333333333</v>
      </c>
    </row>
    <row r="655" spans="1:25">
      <c r="A655" s="33" t="s">
        <v>42</v>
      </c>
      <c r="B655" s="33" t="s">
        <v>694</v>
      </c>
      <c r="C655" s="34">
        <v>13</v>
      </c>
      <c r="D655" s="34">
        <v>14</v>
      </c>
      <c r="E655" s="34">
        <v>0.5</v>
      </c>
      <c r="F655" s="34">
        <v>56</v>
      </c>
      <c r="G655" s="34">
        <v>115</v>
      </c>
      <c r="H655" s="34">
        <v>76</v>
      </c>
      <c r="I655" s="10">
        <f t="shared" si="170"/>
        <v>13</v>
      </c>
      <c r="J655" s="10">
        <f t="shared" si="171"/>
        <v>17.5</v>
      </c>
      <c r="K655" s="10">
        <f t="shared" si="172"/>
        <v>12.5</v>
      </c>
      <c r="L655" s="10">
        <f t="shared" si="173"/>
        <v>28</v>
      </c>
      <c r="M655" s="10">
        <f t="shared" si="174"/>
        <v>82.5</v>
      </c>
      <c r="N655" s="10">
        <f t="shared" si="175"/>
        <v>101.25</v>
      </c>
      <c r="O655" s="10">
        <f t="shared" si="176"/>
        <v>101.25</v>
      </c>
      <c r="P655" s="35" t="str">
        <f t="shared" si="177"/>
        <v>PM2.5</v>
      </c>
      <c r="Q655" s="35" t="str">
        <f t="shared" si="178"/>
        <v>三级，轻度污染</v>
      </c>
      <c r="R655" s="36">
        <f t="shared" si="179"/>
        <v>66.086956521739125</v>
      </c>
      <c r="S655" s="36">
        <f t="shared" si="180"/>
        <v>32.712760853713277</v>
      </c>
      <c r="T655" s="36">
        <f t="shared" si="181"/>
        <v>33.374195668025848</v>
      </c>
      <c r="U655" s="37" t="b">
        <f t="shared" si="182"/>
        <v>0</v>
      </c>
      <c r="V655" s="36">
        <f t="shared" si="183"/>
        <v>254.33333333333334</v>
      </c>
      <c r="W655" s="37">
        <f t="shared" si="184"/>
        <v>0</v>
      </c>
      <c r="X655" s="37" t="b">
        <f t="shared" si="185"/>
        <v>0</v>
      </c>
      <c r="Y655" s="36">
        <f t="shared" si="186"/>
        <v>139.88333333333333</v>
      </c>
    </row>
    <row r="656" spans="1:25">
      <c r="A656" s="33" t="s">
        <v>42</v>
      </c>
      <c r="B656" s="33" t="s">
        <v>695</v>
      </c>
      <c r="C656" s="34">
        <v>11</v>
      </c>
      <c r="D656" s="34">
        <v>10</v>
      </c>
      <c r="E656" s="34">
        <v>0.5</v>
      </c>
      <c r="F656" s="34">
        <v>60</v>
      </c>
      <c r="G656" s="34">
        <v>116</v>
      </c>
      <c r="H656" s="34">
        <v>69</v>
      </c>
      <c r="I656" s="10">
        <f t="shared" si="170"/>
        <v>11</v>
      </c>
      <c r="J656" s="10">
        <f t="shared" si="171"/>
        <v>12.5</v>
      </c>
      <c r="K656" s="10">
        <f t="shared" si="172"/>
        <v>12.5</v>
      </c>
      <c r="L656" s="10">
        <f t="shared" si="173"/>
        <v>30</v>
      </c>
      <c r="M656" s="10">
        <f t="shared" si="174"/>
        <v>83</v>
      </c>
      <c r="N656" s="10">
        <f t="shared" si="175"/>
        <v>92.5</v>
      </c>
      <c r="O656" s="10">
        <f t="shared" si="176"/>
        <v>92.5</v>
      </c>
      <c r="P656" s="35" t="str">
        <f t="shared" si="177"/>
        <v>PM2.5</v>
      </c>
      <c r="Q656" s="35" t="str">
        <f t="shared" si="178"/>
        <v>二级，良</v>
      </c>
      <c r="R656" s="36">
        <f t="shared" si="179"/>
        <v>59.482758620689658</v>
      </c>
      <c r="S656" s="36">
        <f t="shared" si="180"/>
        <v>31.809750820268459</v>
      </c>
      <c r="T656" s="36">
        <f t="shared" si="181"/>
        <v>27.6730078004212</v>
      </c>
      <c r="U656" s="37" t="b">
        <f t="shared" si="182"/>
        <v>0</v>
      </c>
      <c r="V656" s="36">
        <f t="shared" si="183"/>
        <v>266.66666666666669</v>
      </c>
      <c r="W656" s="37">
        <f t="shared" si="184"/>
        <v>0</v>
      </c>
      <c r="X656" s="37" t="b">
        <f t="shared" si="185"/>
        <v>0</v>
      </c>
      <c r="Y656" s="36">
        <f t="shared" si="186"/>
        <v>146.66666666666669</v>
      </c>
    </row>
    <row r="657" spans="1:25">
      <c r="A657" s="33" t="s">
        <v>42</v>
      </c>
      <c r="B657" s="33" t="s">
        <v>696</v>
      </c>
      <c r="C657" s="34">
        <v>10</v>
      </c>
      <c r="D657" s="34">
        <v>14</v>
      </c>
      <c r="E657" s="34">
        <v>0.5</v>
      </c>
      <c r="F657" s="34">
        <v>44</v>
      </c>
      <c r="G657" s="34">
        <v>113</v>
      </c>
      <c r="H657" s="34">
        <v>68</v>
      </c>
      <c r="I657" s="10">
        <f t="shared" si="170"/>
        <v>10</v>
      </c>
      <c r="J657" s="10">
        <f t="shared" si="171"/>
        <v>17.5</v>
      </c>
      <c r="K657" s="10">
        <f t="shared" si="172"/>
        <v>12.5</v>
      </c>
      <c r="L657" s="10">
        <f t="shared" si="173"/>
        <v>22</v>
      </c>
      <c r="M657" s="10">
        <f t="shared" si="174"/>
        <v>81.5</v>
      </c>
      <c r="N657" s="10">
        <f t="shared" si="175"/>
        <v>91.25</v>
      </c>
      <c r="O657" s="10">
        <f t="shared" si="176"/>
        <v>91.25</v>
      </c>
      <c r="P657" s="35" t="str">
        <f t="shared" si="177"/>
        <v>PM2.5</v>
      </c>
      <c r="Q657" s="35" t="str">
        <f t="shared" si="178"/>
        <v>二级，良</v>
      </c>
      <c r="R657" s="36">
        <f t="shared" si="179"/>
        <v>60.176991150442483</v>
      </c>
      <c r="S657" s="36">
        <f t="shared" si="180"/>
        <v>30.016647371992594</v>
      </c>
      <c r="T657" s="36">
        <f t="shared" si="181"/>
        <v>30.160343778449889</v>
      </c>
      <c r="U657" s="37" t="b">
        <f t="shared" si="182"/>
        <v>0</v>
      </c>
      <c r="V657" s="36">
        <f t="shared" si="183"/>
        <v>272</v>
      </c>
      <c r="W657" s="37">
        <f t="shared" si="184"/>
        <v>0</v>
      </c>
      <c r="X657" s="37" t="b">
        <f t="shared" si="185"/>
        <v>0</v>
      </c>
      <c r="Y657" s="36">
        <f t="shared" si="186"/>
        <v>149.6</v>
      </c>
    </row>
    <row r="658" spans="1:25">
      <c r="A658" s="33" t="s">
        <v>42</v>
      </c>
      <c r="B658" s="33" t="s">
        <v>697</v>
      </c>
      <c r="C658" s="34">
        <v>10</v>
      </c>
      <c r="D658" s="34">
        <v>11</v>
      </c>
      <c r="E658" s="34">
        <v>0.6</v>
      </c>
      <c r="F658" s="34">
        <v>48</v>
      </c>
      <c r="G658" s="34">
        <v>111</v>
      </c>
      <c r="H658" s="34">
        <v>64</v>
      </c>
      <c r="I658" s="10">
        <f t="shared" si="170"/>
        <v>10</v>
      </c>
      <c r="J658" s="10">
        <f t="shared" si="171"/>
        <v>13.75</v>
      </c>
      <c r="K658" s="10">
        <f t="shared" si="172"/>
        <v>15</v>
      </c>
      <c r="L658" s="10">
        <f t="shared" si="173"/>
        <v>24</v>
      </c>
      <c r="M658" s="10">
        <f t="shared" si="174"/>
        <v>80.5</v>
      </c>
      <c r="N658" s="10">
        <f t="shared" si="175"/>
        <v>86.25</v>
      </c>
      <c r="O658" s="10">
        <f t="shared" si="176"/>
        <v>86.25</v>
      </c>
      <c r="P658" s="35" t="str">
        <f t="shared" si="177"/>
        <v>PM2.5</v>
      </c>
      <c r="Q658" s="35" t="str">
        <f t="shared" si="178"/>
        <v>二级，良</v>
      </c>
      <c r="R658" s="36">
        <f t="shared" si="179"/>
        <v>57.657657657657658</v>
      </c>
      <c r="S658" s="36">
        <f t="shared" si="180"/>
        <v>29.234295185254101</v>
      </c>
      <c r="T658" s="36">
        <f t="shared" si="181"/>
        <v>28.423362472403557</v>
      </c>
      <c r="U658" s="37" t="b">
        <f t="shared" si="182"/>
        <v>0</v>
      </c>
      <c r="V658" s="36">
        <f t="shared" si="183"/>
        <v>263.66666666666669</v>
      </c>
      <c r="W658" s="37">
        <f t="shared" si="184"/>
        <v>0</v>
      </c>
      <c r="X658" s="37" t="b">
        <f t="shared" si="185"/>
        <v>0</v>
      </c>
      <c r="Y658" s="36">
        <f t="shared" si="186"/>
        <v>145.01666666666668</v>
      </c>
    </row>
    <row r="659" spans="1:25">
      <c r="A659" s="33" t="s">
        <v>42</v>
      </c>
      <c r="B659" s="33" t="s">
        <v>698</v>
      </c>
      <c r="C659" s="34">
        <v>10</v>
      </c>
      <c r="D659" s="34">
        <v>12</v>
      </c>
      <c r="E659" s="34">
        <v>0.5</v>
      </c>
      <c r="F659" s="34">
        <v>48</v>
      </c>
      <c r="G659" s="34">
        <v>120</v>
      </c>
      <c r="H659" s="34">
        <v>62</v>
      </c>
      <c r="I659" s="10">
        <f t="shared" si="170"/>
        <v>10</v>
      </c>
      <c r="J659" s="10">
        <f t="shared" si="171"/>
        <v>15</v>
      </c>
      <c r="K659" s="10">
        <f t="shared" si="172"/>
        <v>12.5</v>
      </c>
      <c r="L659" s="10">
        <f t="shared" si="173"/>
        <v>24</v>
      </c>
      <c r="M659" s="10">
        <f t="shared" si="174"/>
        <v>85</v>
      </c>
      <c r="N659" s="10">
        <f t="shared" si="175"/>
        <v>83.75</v>
      </c>
      <c r="O659" s="10">
        <f t="shared" si="176"/>
        <v>85</v>
      </c>
      <c r="P659" s="35" t="str">
        <f t="shared" si="177"/>
        <v>PM10</v>
      </c>
      <c r="Q659" s="35" t="str">
        <f t="shared" si="178"/>
        <v>二级，良</v>
      </c>
      <c r="R659" s="36">
        <f t="shared" si="179"/>
        <v>51.666666666666671</v>
      </c>
      <c r="S659" s="36">
        <f t="shared" si="180"/>
        <v>29.943054792318794</v>
      </c>
      <c r="T659" s="36">
        <f t="shared" si="181"/>
        <v>21.723611874347878</v>
      </c>
      <c r="U659" s="37" t="b">
        <f t="shared" si="182"/>
        <v>0</v>
      </c>
      <c r="V659" s="36">
        <f t="shared" si="183"/>
        <v>241.66666666666666</v>
      </c>
      <c r="W659" s="37">
        <f t="shared" si="184"/>
        <v>0</v>
      </c>
      <c r="X659" s="37" t="b">
        <f t="shared" si="185"/>
        <v>0</v>
      </c>
      <c r="Y659" s="36">
        <f t="shared" si="186"/>
        <v>132.91666666666666</v>
      </c>
    </row>
    <row r="660" spans="1:25">
      <c r="A660" s="33" t="s">
        <v>42</v>
      </c>
      <c r="B660" s="33" t="s">
        <v>699</v>
      </c>
      <c r="C660" s="34">
        <v>10</v>
      </c>
      <c r="D660" s="34">
        <v>18</v>
      </c>
      <c r="E660" s="34">
        <v>0.5</v>
      </c>
      <c r="F660" s="34">
        <v>50</v>
      </c>
      <c r="G660" s="34">
        <v>119</v>
      </c>
      <c r="H660" s="34">
        <v>64</v>
      </c>
      <c r="I660" s="10">
        <f t="shared" si="170"/>
        <v>10</v>
      </c>
      <c r="J660" s="10">
        <f t="shared" si="171"/>
        <v>22.5</v>
      </c>
      <c r="K660" s="10">
        <f t="shared" si="172"/>
        <v>12.5</v>
      </c>
      <c r="L660" s="10">
        <f t="shared" si="173"/>
        <v>25</v>
      </c>
      <c r="M660" s="10">
        <f t="shared" si="174"/>
        <v>84.5</v>
      </c>
      <c r="N660" s="10">
        <f t="shared" si="175"/>
        <v>86.25</v>
      </c>
      <c r="O660" s="10">
        <f t="shared" si="176"/>
        <v>86.25</v>
      </c>
      <c r="P660" s="35" t="str">
        <f t="shared" si="177"/>
        <v>PM2.5</v>
      </c>
      <c r="Q660" s="35" t="str">
        <f t="shared" si="178"/>
        <v>二级，良</v>
      </c>
      <c r="R660" s="36">
        <f t="shared" si="179"/>
        <v>53.781512605042018</v>
      </c>
      <c r="S660" s="36">
        <f t="shared" si="180"/>
        <v>30.267718628129131</v>
      </c>
      <c r="T660" s="36">
        <f t="shared" si="181"/>
        <v>23.513793976912886</v>
      </c>
      <c r="U660" s="37" t="b">
        <f t="shared" si="182"/>
        <v>0</v>
      </c>
      <c r="V660" s="36">
        <f t="shared" si="183"/>
        <v>229.33333333333334</v>
      </c>
      <c r="W660" s="37">
        <f t="shared" si="184"/>
        <v>0</v>
      </c>
      <c r="X660" s="37" t="b">
        <f t="shared" si="185"/>
        <v>0</v>
      </c>
      <c r="Y660" s="36">
        <f t="shared" si="186"/>
        <v>126.13333333333334</v>
      </c>
    </row>
    <row r="661" spans="1:25">
      <c r="A661" s="33" t="s">
        <v>42</v>
      </c>
      <c r="B661" s="33" t="s">
        <v>700</v>
      </c>
      <c r="C661" s="34">
        <v>10</v>
      </c>
      <c r="D661" s="34">
        <v>14</v>
      </c>
      <c r="E661" s="34">
        <v>0.5</v>
      </c>
      <c r="F661" s="34">
        <v>66</v>
      </c>
      <c r="G661" s="34">
        <v>135</v>
      </c>
      <c r="H661" s="34">
        <v>111</v>
      </c>
      <c r="I661" s="10">
        <f t="shared" si="170"/>
        <v>10</v>
      </c>
      <c r="J661" s="10">
        <f t="shared" si="171"/>
        <v>17.5</v>
      </c>
      <c r="K661" s="10">
        <f t="shared" si="172"/>
        <v>12.5</v>
      </c>
      <c r="L661" s="10">
        <f t="shared" si="173"/>
        <v>33</v>
      </c>
      <c r="M661" s="10">
        <f t="shared" si="174"/>
        <v>92.5</v>
      </c>
      <c r="N661" s="10">
        <f t="shared" si="175"/>
        <v>145</v>
      </c>
      <c r="O661" s="10">
        <f t="shared" si="176"/>
        <v>145</v>
      </c>
      <c r="P661" s="35" t="str">
        <f t="shared" si="177"/>
        <v>PM2.5</v>
      </c>
      <c r="Q661" s="35" t="str">
        <f t="shared" si="178"/>
        <v>三级，轻度污染</v>
      </c>
      <c r="R661" s="36">
        <f t="shared" si="179"/>
        <v>82.222222222222214</v>
      </c>
      <c r="S661" s="36">
        <f t="shared" si="180"/>
        <v>29.0710452685198</v>
      </c>
      <c r="T661" s="36">
        <f t="shared" si="181"/>
        <v>53.151176953702418</v>
      </c>
      <c r="U661" s="37" t="b">
        <f t="shared" si="182"/>
        <v>0</v>
      </c>
      <c r="V661" s="36">
        <f t="shared" si="183"/>
        <v>231.33333333333334</v>
      </c>
      <c r="W661" s="37">
        <f t="shared" si="184"/>
        <v>0</v>
      </c>
      <c r="X661" s="37" t="b">
        <f t="shared" si="185"/>
        <v>0</v>
      </c>
      <c r="Y661" s="36">
        <f t="shared" si="186"/>
        <v>127.23333333333333</v>
      </c>
    </row>
    <row r="662" spans="1:25">
      <c r="A662" s="33" t="s">
        <v>42</v>
      </c>
      <c r="B662" s="33" t="s">
        <v>701</v>
      </c>
      <c r="C662" s="34">
        <v>10</v>
      </c>
      <c r="D662" s="34">
        <v>10</v>
      </c>
      <c r="E662" s="34">
        <v>0.5</v>
      </c>
      <c r="F662" s="34">
        <v>78</v>
      </c>
      <c r="G662" s="34">
        <v>148</v>
      </c>
      <c r="H662" s="34">
        <v>115</v>
      </c>
      <c r="I662" s="10">
        <f t="shared" si="170"/>
        <v>10</v>
      </c>
      <c r="J662" s="10">
        <f t="shared" si="171"/>
        <v>12.5</v>
      </c>
      <c r="K662" s="10">
        <f t="shared" si="172"/>
        <v>12.5</v>
      </c>
      <c r="L662" s="10">
        <f t="shared" si="173"/>
        <v>39</v>
      </c>
      <c r="M662" s="10">
        <f t="shared" si="174"/>
        <v>99</v>
      </c>
      <c r="N662" s="10">
        <f t="shared" si="175"/>
        <v>150</v>
      </c>
      <c r="O662" s="10">
        <f t="shared" si="176"/>
        <v>150</v>
      </c>
      <c r="P662" s="35" t="str">
        <f t="shared" si="177"/>
        <v>PM2.5</v>
      </c>
      <c r="Q662" s="35" t="str">
        <f t="shared" si="178"/>
        <v>三级，轻度污染</v>
      </c>
      <c r="R662" s="36">
        <f t="shared" si="179"/>
        <v>77.702702702702695</v>
      </c>
      <c r="S662" s="36">
        <f t="shared" si="180"/>
        <v>30.415650743560061</v>
      </c>
      <c r="T662" s="36">
        <f t="shared" si="181"/>
        <v>47.28705195914263</v>
      </c>
      <c r="U662" s="37" t="b">
        <f t="shared" si="182"/>
        <v>0</v>
      </c>
      <c r="V662" s="36">
        <f t="shared" si="183"/>
        <v>238</v>
      </c>
      <c r="W662" s="37">
        <f t="shared" si="184"/>
        <v>0</v>
      </c>
      <c r="X662" s="37" t="b">
        <f t="shared" si="185"/>
        <v>0</v>
      </c>
      <c r="Y662" s="36">
        <f t="shared" si="186"/>
        <v>130.9</v>
      </c>
    </row>
    <row r="663" spans="1:25">
      <c r="A663" s="33" t="s">
        <v>42</v>
      </c>
      <c r="B663" s="33" t="s">
        <v>702</v>
      </c>
      <c r="C663" s="34">
        <v>9</v>
      </c>
      <c r="D663" s="34">
        <v>9</v>
      </c>
      <c r="E663" s="34">
        <v>0.5</v>
      </c>
      <c r="F663" s="34">
        <v>88</v>
      </c>
      <c r="G663" s="34">
        <v>139</v>
      </c>
      <c r="H663" s="34">
        <v>93</v>
      </c>
      <c r="I663" s="10">
        <f t="shared" si="170"/>
        <v>9</v>
      </c>
      <c r="J663" s="10">
        <f t="shared" si="171"/>
        <v>11.25</v>
      </c>
      <c r="K663" s="10">
        <f t="shared" si="172"/>
        <v>12.5</v>
      </c>
      <c r="L663" s="10">
        <f t="shared" si="173"/>
        <v>44</v>
      </c>
      <c r="M663" s="10">
        <f t="shared" si="174"/>
        <v>94.5</v>
      </c>
      <c r="N663" s="10">
        <f t="shared" si="175"/>
        <v>122.5</v>
      </c>
      <c r="O663" s="10">
        <f t="shared" si="176"/>
        <v>122.5</v>
      </c>
      <c r="P663" s="35" t="str">
        <f t="shared" si="177"/>
        <v>PM2.5</v>
      </c>
      <c r="Q663" s="35" t="str">
        <f t="shared" si="178"/>
        <v>三级，轻度污染</v>
      </c>
      <c r="R663" s="36">
        <f t="shared" si="179"/>
        <v>66.906474820143885</v>
      </c>
      <c r="S663" s="36">
        <f t="shared" si="180"/>
        <v>31.933979417061149</v>
      </c>
      <c r="T663" s="36">
        <f t="shared" si="181"/>
        <v>34.972495403082732</v>
      </c>
      <c r="U663" s="37" t="b">
        <f t="shared" si="182"/>
        <v>0</v>
      </c>
      <c r="V663" s="36">
        <f t="shared" si="183"/>
        <v>248.66666666666666</v>
      </c>
      <c r="W663" s="37">
        <f t="shared" si="184"/>
        <v>0</v>
      </c>
      <c r="X663" s="37" t="b">
        <f t="shared" si="185"/>
        <v>0</v>
      </c>
      <c r="Y663" s="36">
        <f t="shared" si="186"/>
        <v>136.76666666666665</v>
      </c>
    </row>
    <row r="664" spans="1:25">
      <c r="A664" s="33" t="s">
        <v>42</v>
      </c>
      <c r="B664" s="33" t="s">
        <v>703</v>
      </c>
      <c r="C664" s="34">
        <v>9</v>
      </c>
      <c r="D664" s="34">
        <v>8</v>
      </c>
      <c r="E664" s="34">
        <v>0.4</v>
      </c>
      <c r="F664" s="34">
        <v>97</v>
      </c>
      <c r="G664" s="34">
        <v>91</v>
      </c>
      <c r="H664" s="34">
        <v>74</v>
      </c>
      <c r="I664" s="10">
        <f t="shared" si="170"/>
        <v>9</v>
      </c>
      <c r="J664" s="10">
        <f t="shared" si="171"/>
        <v>10</v>
      </c>
      <c r="K664" s="10">
        <f t="shared" si="172"/>
        <v>10</v>
      </c>
      <c r="L664" s="10">
        <f t="shared" si="173"/>
        <v>48.5</v>
      </c>
      <c r="M664" s="10">
        <f t="shared" si="174"/>
        <v>70.5</v>
      </c>
      <c r="N664" s="10">
        <f t="shared" si="175"/>
        <v>98.75</v>
      </c>
      <c r="O664" s="10">
        <f t="shared" si="176"/>
        <v>98.75</v>
      </c>
      <c r="P664" s="35" t="str">
        <f t="shared" si="177"/>
        <v>PM2.5</v>
      </c>
      <c r="Q664" s="35" t="str">
        <f t="shared" si="178"/>
        <v>二级，良</v>
      </c>
      <c r="R664" s="36">
        <f t="shared" si="179"/>
        <v>81.318681318681314</v>
      </c>
      <c r="S664" s="36">
        <f t="shared" si="180"/>
        <v>32.494769722869599</v>
      </c>
      <c r="T664" s="36">
        <f t="shared" si="181"/>
        <v>48.823911595811715</v>
      </c>
      <c r="U664" s="37" t="b">
        <f t="shared" si="182"/>
        <v>0</v>
      </c>
      <c r="V664" s="36">
        <f t="shared" si="183"/>
        <v>257.33333333333331</v>
      </c>
      <c r="W664" s="37">
        <f t="shared" si="184"/>
        <v>0</v>
      </c>
      <c r="X664" s="37" t="b">
        <f t="shared" si="185"/>
        <v>0</v>
      </c>
      <c r="Y664" s="36">
        <f t="shared" si="186"/>
        <v>141.53333333333333</v>
      </c>
    </row>
    <row r="665" spans="1:25">
      <c r="A665" s="33" t="s">
        <v>42</v>
      </c>
      <c r="B665" s="33" t="s">
        <v>704</v>
      </c>
      <c r="C665" s="34">
        <v>9</v>
      </c>
      <c r="D665" s="34">
        <v>7</v>
      </c>
      <c r="E665" s="34">
        <v>0.4</v>
      </c>
      <c r="F665" s="34">
        <v>100</v>
      </c>
      <c r="G665" s="34">
        <v>68</v>
      </c>
      <c r="H665" s="34">
        <v>66</v>
      </c>
      <c r="I665" s="10">
        <f t="shared" si="170"/>
        <v>9</v>
      </c>
      <c r="J665" s="10">
        <f t="shared" si="171"/>
        <v>8.75</v>
      </c>
      <c r="K665" s="10">
        <f t="shared" si="172"/>
        <v>10</v>
      </c>
      <c r="L665" s="10">
        <f t="shared" si="173"/>
        <v>50</v>
      </c>
      <c r="M665" s="10">
        <f t="shared" si="174"/>
        <v>59</v>
      </c>
      <c r="N665" s="10">
        <f t="shared" si="175"/>
        <v>88.75</v>
      </c>
      <c r="O665" s="10">
        <f t="shared" si="176"/>
        <v>88.75</v>
      </c>
      <c r="P665" s="35" t="str">
        <f t="shared" si="177"/>
        <v>PM2.5</v>
      </c>
      <c r="Q665" s="35" t="str">
        <f t="shared" si="178"/>
        <v>二级，良</v>
      </c>
      <c r="R665" s="36">
        <f t="shared" si="179"/>
        <v>97.058823529411768</v>
      </c>
      <c r="S665" s="36">
        <f t="shared" si="180"/>
        <v>34.466521694621569</v>
      </c>
      <c r="T665" s="36">
        <f t="shared" si="181"/>
        <v>62.592301834790199</v>
      </c>
      <c r="U665" s="37" t="b">
        <f t="shared" si="182"/>
        <v>0</v>
      </c>
      <c r="V665" s="36">
        <f t="shared" si="183"/>
        <v>250.66666666666666</v>
      </c>
      <c r="W665" s="37">
        <f t="shared" si="184"/>
        <v>0</v>
      </c>
      <c r="X665" s="37" t="b">
        <f t="shared" si="185"/>
        <v>0</v>
      </c>
      <c r="Y665" s="36">
        <f t="shared" si="186"/>
        <v>137.86666666666667</v>
      </c>
    </row>
    <row r="666" spans="1:25">
      <c r="A666" s="33" t="s">
        <v>42</v>
      </c>
      <c r="B666" s="33" t="s">
        <v>705</v>
      </c>
      <c r="C666" s="34">
        <v>9</v>
      </c>
      <c r="D666" s="34">
        <v>6</v>
      </c>
      <c r="E666" s="34">
        <v>0.4</v>
      </c>
      <c r="F666" s="34">
        <v>109</v>
      </c>
      <c r="G666" s="34">
        <v>63</v>
      </c>
      <c r="H666" s="34">
        <v>58</v>
      </c>
      <c r="I666" s="10">
        <f t="shared" si="170"/>
        <v>9</v>
      </c>
      <c r="J666" s="10">
        <f t="shared" si="171"/>
        <v>7.5</v>
      </c>
      <c r="K666" s="10">
        <f t="shared" si="172"/>
        <v>10</v>
      </c>
      <c r="L666" s="10">
        <f t="shared" si="173"/>
        <v>57.5</v>
      </c>
      <c r="M666" s="10">
        <f t="shared" si="174"/>
        <v>56.5</v>
      </c>
      <c r="N666" s="10">
        <f t="shared" si="175"/>
        <v>78.75</v>
      </c>
      <c r="O666" s="10">
        <f t="shared" si="176"/>
        <v>78.75</v>
      </c>
      <c r="P666" s="35" t="str">
        <f t="shared" si="177"/>
        <v>PM2.5</v>
      </c>
      <c r="Q666" s="35" t="str">
        <f t="shared" si="178"/>
        <v>二级，良</v>
      </c>
      <c r="R666" s="36">
        <f t="shared" si="179"/>
        <v>92.063492063492063</v>
      </c>
      <c r="S666" s="36">
        <f t="shared" si="180"/>
        <v>38.249201433183664</v>
      </c>
      <c r="T666" s="36">
        <f t="shared" si="181"/>
        <v>53.814290630308399</v>
      </c>
      <c r="U666" s="37" t="b">
        <f t="shared" si="182"/>
        <v>0</v>
      </c>
      <c r="V666" s="36">
        <f t="shared" si="183"/>
        <v>233.33333333333334</v>
      </c>
      <c r="W666" s="37">
        <f t="shared" si="184"/>
        <v>0</v>
      </c>
      <c r="X666" s="37" t="b">
        <f t="shared" si="185"/>
        <v>0</v>
      </c>
      <c r="Y666" s="36">
        <f t="shared" si="186"/>
        <v>128.33333333333334</v>
      </c>
    </row>
    <row r="667" spans="1:25">
      <c r="A667" s="33" t="s">
        <v>42</v>
      </c>
      <c r="B667" s="33" t="s">
        <v>706</v>
      </c>
      <c r="C667" s="34">
        <v>9</v>
      </c>
      <c r="D667" s="34">
        <v>6</v>
      </c>
      <c r="E667" s="34">
        <v>0.4</v>
      </c>
      <c r="F667" s="34">
        <v>119</v>
      </c>
      <c r="G667" s="34">
        <v>40</v>
      </c>
      <c r="H667" s="34">
        <v>51</v>
      </c>
      <c r="I667" s="10">
        <f t="shared" si="170"/>
        <v>9</v>
      </c>
      <c r="J667" s="10">
        <f t="shared" si="171"/>
        <v>7.5</v>
      </c>
      <c r="K667" s="10">
        <f t="shared" si="172"/>
        <v>10</v>
      </c>
      <c r="L667" s="10">
        <f t="shared" si="173"/>
        <v>65.833333333333329</v>
      </c>
      <c r="M667" s="10">
        <f t="shared" si="174"/>
        <v>40</v>
      </c>
      <c r="N667" s="10">
        <f t="shared" si="175"/>
        <v>70</v>
      </c>
      <c r="O667" s="10">
        <f t="shared" si="176"/>
        <v>70</v>
      </c>
      <c r="P667" s="35" t="str">
        <f t="shared" si="177"/>
        <v>PM2.5</v>
      </c>
      <c r="Q667" s="35" t="str">
        <f t="shared" si="178"/>
        <v>二级，良</v>
      </c>
      <c r="R667" s="36">
        <f t="shared" si="179"/>
        <v>127.49999999999999</v>
      </c>
      <c r="S667" s="36">
        <f t="shared" si="180"/>
        <v>41.439366388054495</v>
      </c>
      <c r="T667" s="36">
        <f t="shared" si="181"/>
        <v>86.060633611945491</v>
      </c>
      <c r="U667" s="37" t="b">
        <f t="shared" si="182"/>
        <v>0</v>
      </c>
      <c r="V667" s="36">
        <f t="shared" si="183"/>
        <v>214.66666666666666</v>
      </c>
      <c r="W667" s="37">
        <f t="shared" si="184"/>
        <v>0</v>
      </c>
      <c r="X667" s="37" t="b">
        <f t="shared" si="185"/>
        <v>0</v>
      </c>
      <c r="Y667" s="36">
        <f t="shared" si="186"/>
        <v>118.06666666666666</v>
      </c>
    </row>
    <row r="668" spans="1:25">
      <c r="A668" s="33" t="s">
        <v>42</v>
      </c>
      <c r="B668" s="33" t="s">
        <v>707</v>
      </c>
      <c r="C668" s="34">
        <v>10</v>
      </c>
      <c r="D668" s="34">
        <v>8</v>
      </c>
      <c r="E668" s="34">
        <v>0.4</v>
      </c>
      <c r="F668" s="34">
        <v>135</v>
      </c>
      <c r="G668" s="34">
        <v>39</v>
      </c>
      <c r="H668" s="34">
        <v>50</v>
      </c>
      <c r="I668" s="10">
        <f t="shared" si="170"/>
        <v>10</v>
      </c>
      <c r="J668" s="10">
        <f t="shared" si="171"/>
        <v>10</v>
      </c>
      <c r="K668" s="10">
        <f t="shared" si="172"/>
        <v>10</v>
      </c>
      <c r="L668" s="10">
        <f t="shared" si="173"/>
        <v>79.166666666666671</v>
      </c>
      <c r="M668" s="10">
        <f t="shared" si="174"/>
        <v>39</v>
      </c>
      <c r="N668" s="10">
        <f t="shared" si="175"/>
        <v>68.75</v>
      </c>
      <c r="O668" s="10">
        <f t="shared" si="176"/>
        <v>79.166666666666671</v>
      </c>
      <c r="P668" s="35" t="str">
        <f t="shared" si="177"/>
        <v>O3</v>
      </c>
      <c r="Q668" s="35" t="str">
        <f t="shared" si="178"/>
        <v>二级，良</v>
      </c>
      <c r="R668" s="36">
        <f t="shared" si="179"/>
        <v>128.2051282051282</v>
      </c>
      <c r="S668" s="36">
        <f t="shared" si="180"/>
        <v>45.21251453620264</v>
      </c>
      <c r="T668" s="36">
        <f t="shared" si="181"/>
        <v>82.992613668925571</v>
      </c>
      <c r="U668" s="37" t="b">
        <f t="shared" si="182"/>
        <v>0</v>
      </c>
      <c r="V668" s="36">
        <f t="shared" si="183"/>
        <v>183</v>
      </c>
      <c r="W668" s="37">
        <f t="shared" si="184"/>
        <v>0</v>
      </c>
      <c r="X668" s="37" t="b">
        <f t="shared" si="185"/>
        <v>0</v>
      </c>
      <c r="Y668" s="36">
        <f t="shared" si="186"/>
        <v>100.65</v>
      </c>
    </row>
    <row r="669" spans="1:25">
      <c r="A669" s="33" t="s">
        <v>42</v>
      </c>
      <c r="B669" s="33" t="s">
        <v>708</v>
      </c>
      <c r="C669" s="34">
        <v>10</v>
      </c>
      <c r="D669" s="34">
        <v>7</v>
      </c>
      <c r="E669" s="34">
        <v>0.4</v>
      </c>
      <c r="F669" s="34">
        <v>134</v>
      </c>
      <c r="G669" s="34">
        <v>52</v>
      </c>
      <c r="H669" s="34">
        <v>44</v>
      </c>
      <c r="I669" s="10">
        <f t="shared" si="170"/>
        <v>10</v>
      </c>
      <c r="J669" s="10">
        <f t="shared" si="171"/>
        <v>8.75</v>
      </c>
      <c r="K669" s="10">
        <f t="shared" si="172"/>
        <v>10</v>
      </c>
      <c r="L669" s="10">
        <f t="shared" si="173"/>
        <v>78.333333333333329</v>
      </c>
      <c r="M669" s="10">
        <f t="shared" si="174"/>
        <v>51</v>
      </c>
      <c r="N669" s="10">
        <f t="shared" si="175"/>
        <v>61.25</v>
      </c>
      <c r="O669" s="10">
        <f t="shared" si="176"/>
        <v>78.333333333333329</v>
      </c>
      <c r="P669" s="35" t="str">
        <f t="shared" si="177"/>
        <v>O3</v>
      </c>
      <c r="Q669" s="35" t="str">
        <f t="shared" si="178"/>
        <v>二级，良</v>
      </c>
      <c r="R669" s="36">
        <f t="shared" si="179"/>
        <v>84.615384615384613</v>
      </c>
      <c r="S669" s="36">
        <f t="shared" si="180"/>
        <v>49.421049994738098</v>
      </c>
      <c r="T669" s="36">
        <f t="shared" si="181"/>
        <v>35.194334620646515</v>
      </c>
      <c r="U669" s="37" t="b">
        <f t="shared" si="182"/>
        <v>0</v>
      </c>
      <c r="V669" s="36">
        <f t="shared" si="183"/>
        <v>146.66666666666666</v>
      </c>
      <c r="W669" s="37">
        <f t="shared" si="184"/>
        <v>0</v>
      </c>
      <c r="X669" s="37" t="b">
        <f t="shared" si="185"/>
        <v>0</v>
      </c>
      <c r="Y669" s="36">
        <f t="shared" si="186"/>
        <v>80.666666666666657</v>
      </c>
    </row>
    <row r="670" spans="1:25">
      <c r="A670" s="33" t="s">
        <v>42</v>
      </c>
      <c r="B670" s="33" t="s">
        <v>709</v>
      </c>
      <c r="C670" s="34">
        <v>10</v>
      </c>
      <c r="D670" s="34">
        <v>7</v>
      </c>
      <c r="E670" s="34">
        <v>0.4</v>
      </c>
      <c r="F670" s="34">
        <v>129</v>
      </c>
      <c r="G670" s="34">
        <v>50</v>
      </c>
      <c r="H670" s="34">
        <v>42</v>
      </c>
      <c r="I670" s="10">
        <f t="shared" si="170"/>
        <v>10</v>
      </c>
      <c r="J670" s="10">
        <f t="shared" si="171"/>
        <v>8.75</v>
      </c>
      <c r="K670" s="10">
        <f t="shared" si="172"/>
        <v>10</v>
      </c>
      <c r="L670" s="10">
        <f t="shared" si="173"/>
        <v>74.166666666666671</v>
      </c>
      <c r="M670" s="10">
        <f t="shared" si="174"/>
        <v>50</v>
      </c>
      <c r="N670" s="10">
        <f t="shared" si="175"/>
        <v>58.75</v>
      </c>
      <c r="O670" s="10">
        <f t="shared" si="176"/>
        <v>74.166666666666671</v>
      </c>
      <c r="P670" s="35" t="str">
        <f t="shared" si="177"/>
        <v>O3</v>
      </c>
      <c r="Q670" s="35" t="str">
        <f t="shared" si="178"/>
        <v>二级，良</v>
      </c>
      <c r="R670" s="36">
        <f t="shared" si="179"/>
        <v>84</v>
      </c>
      <c r="S670" s="36">
        <f t="shared" si="180"/>
        <v>50.896792477674836</v>
      </c>
      <c r="T670" s="36">
        <f t="shared" si="181"/>
        <v>33.103207522325164</v>
      </c>
      <c r="U670" s="37" t="b">
        <f t="shared" si="182"/>
        <v>0</v>
      </c>
      <c r="V670" s="36">
        <f t="shared" si="183"/>
        <v>117.66666666666667</v>
      </c>
      <c r="W670" s="37">
        <f t="shared" si="184"/>
        <v>0</v>
      </c>
      <c r="X670" s="37" t="b">
        <f t="shared" si="185"/>
        <v>0</v>
      </c>
      <c r="Y670" s="36">
        <f t="shared" si="186"/>
        <v>64.716666666666669</v>
      </c>
    </row>
    <row r="671" spans="1:25">
      <c r="A671" s="33" t="s">
        <v>42</v>
      </c>
      <c r="B671" s="33" t="s">
        <v>710</v>
      </c>
      <c r="C671" s="34">
        <v>10</v>
      </c>
      <c r="D671" s="34">
        <v>8</v>
      </c>
      <c r="E671" s="34">
        <v>0.4</v>
      </c>
      <c r="F671" s="34">
        <v>124</v>
      </c>
      <c r="G671" s="34">
        <v>51</v>
      </c>
      <c r="H671" s="34">
        <v>41</v>
      </c>
      <c r="I671" s="10">
        <f t="shared" si="170"/>
        <v>10</v>
      </c>
      <c r="J671" s="10">
        <f t="shared" si="171"/>
        <v>10</v>
      </c>
      <c r="K671" s="10">
        <f t="shared" si="172"/>
        <v>10</v>
      </c>
      <c r="L671" s="10">
        <f t="shared" si="173"/>
        <v>70</v>
      </c>
      <c r="M671" s="10">
        <f t="shared" si="174"/>
        <v>50.5</v>
      </c>
      <c r="N671" s="10">
        <f t="shared" si="175"/>
        <v>57.5</v>
      </c>
      <c r="O671" s="10">
        <f t="shared" si="176"/>
        <v>70</v>
      </c>
      <c r="P671" s="35" t="str">
        <f t="shared" si="177"/>
        <v>O3</v>
      </c>
      <c r="Q671" s="35" t="str">
        <f t="shared" si="178"/>
        <v>二级，良</v>
      </c>
      <c r="R671" s="36">
        <f t="shared" si="179"/>
        <v>80.392156862745097</v>
      </c>
      <c r="S671" s="36">
        <f t="shared" si="180"/>
        <v>51.120235701118055</v>
      </c>
      <c r="T671" s="36">
        <f t="shared" si="181"/>
        <v>29.271921161627041</v>
      </c>
      <c r="U671" s="37" t="b">
        <f t="shared" si="182"/>
        <v>0</v>
      </c>
      <c r="V671" s="36">
        <f t="shared" si="183"/>
        <v>104</v>
      </c>
      <c r="W671" s="37">
        <f t="shared" si="184"/>
        <v>0</v>
      </c>
      <c r="X671" s="37" t="b">
        <f t="shared" si="185"/>
        <v>0</v>
      </c>
      <c r="Y671" s="36">
        <f t="shared" si="186"/>
        <v>57.2</v>
      </c>
    </row>
    <row r="672" spans="1:25">
      <c r="A672" s="33" t="s">
        <v>42</v>
      </c>
      <c r="B672" s="33" t="s">
        <v>711</v>
      </c>
      <c r="C672" s="34">
        <v>10</v>
      </c>
      <c r="D672" s="34">
        <v>12</v>
      </c>
      <c r="E672" s="34">
        <v>0.4</v>
      </c>
      <c r="F672" s="34">
        <v>112</v>
      </c>
      <c r="G672" s="34">
        <v>75</v>
      </c>
      <c r="H672" s="34">
        <v>37</v>
      </c>
      <c r="I672" s="10">
        <f t="shared" si="170"/>
        <v>10</v>
      </c>
      <c r="J672" s="10">
        <f t="shared" si="171"/>
        <v>15</v>
      </c>
      <c r="K672" s="10">
        <f t="shared" si="172"/>
        <v>10</v>
      </c>
      <c r="L672" s="10">
        <f t="shared" si="173"/>
        <v>60</v>
      </c>
      <c r="M672" s="10">
        <f t="shared" si="174"/>
        <v>62.5</v>
      </c>
      <c r="N672" s="10">
        <f t="shared" si="175"/>
        <v>52.5</v>
      </c>
      <c r="O672" s="10">
        <f t="shared" si="176"/>
        <v>62.5</v>
      </c>
      <c r="P672" s="35" t="str">
        <f t="shared" si="177"/>
        <v>PM10</v>
      </c>
      <c r="Q672" s="35" t="str">
        <f t="shared" si="178"/>
        <v>二级，良</v>
      </c>
      <c r="R672" s="36">
        <f t="shared" si="179"/>
        <v>49.333333333333336</v>
      </c>
      <c r="S672" s="36">
        <f t="shared" si="180"/>
        <v>49.731346812229162</v>
      </c>
      <c r="T672" s="36">
        <f t="shared" si="181"/>
        <v>-0.39801347889582672</v>
      </c>
      <c r="U672" s="37" t="b">
        <f t="shared" si="182"/>
        <v>0</v>
      </c>
      <c r="V672" s="36">
        <f t="shared" si="183"/>
        <v>98.333333333333329</v>
      </c>
      <c r="W672" s="37">
        <f t="shared" si="184"/>
        <v>0</v>
      </c>
      <c r="X672" s="37" t="b">
        <f t="shared" si="185"/>
        <v>0</v>
      </c>
      <c r="Y672" s="36">
        <f t="shared" si="186"/>
        <v>54.083333333333329</v>
      </c>
    </row>
    <row r="673" spans="1:25">
      <c r="A673" s="33" t="s">
        <v>42</v>
      </c>
      <c r="B673" s="33" t="s">
        <v>712</v>
      </c>
      <c r="C673" s="34">
        <v>9</v>
      </c>
      <c r="D673" s="34">
        <v>28</v>
      </c>
      <c r="E673" s="34">
        <v>0.4</v>
      </c>
      <c r="F673" s="34">
        <v>84</v>
      </c>
      <c r="G673" s="34">
        <v>53</v>
      </c>
      <c r="H673" s="34">
        <v>36</v>
      </c>
      <c r="I673" s="10">
        <f t="shared" si="170"/>
        <v>9</v>
      </c>
      <c r="J673" s="10">
        <f t="shared" si="171"/>
        <v>35</v>
      </c>
      <c r="K673" s="10">
        <f t="shared" si="172"/>
        <v>10</v>
      </c>
      <c r="L673" s="10">
        <f t="shared" si="173"/>
        <v>42</v>
      </c>
      <c r="M673" s="10">
        <f t="shared" si="174"/>
        <v>51.5</v>
      </c>
      <c r="N673" s="10">
        <f t="shared" si="175"/>
        <v>51.25</v>
      </c>
      <c r="O673" s="10">
        <f t="shared" si="176"/>
        <v>51.5</v>
      </c>
      <c r="P673" s="35" t="str">
        <f t="shared" si="177"/>
        <v>PM10</v>
      </c>
      <c r="Q673" s="35" t="str">
        <f t="shared" si="178"/>
        <v>二级，良</v>
      </c>
      <c r="R673" s="36">
        <f t="shared" si="179"/>
        <v>67.924528301886795</v>
      </c>
      <c r="S673" s="36">
        <f t="shared" si="180"/>
        <v>46.170500251382606</v>
      </c>
      <c r="T673" s="36">
        <f t="shared" si="181"/>
        <v>21.754028050504189</v>
      </c>
      <c r="U673" s="37" t="b">
        <f t="shared" si="182"/>
        <v>0</v>
      </c>
      <c r="V673" s="36">
        <f t="shared" si="183"/>
        <v>102.33333333333333</v>
      </c>
      <c r="W673" s="37">
        <f t="shared" si="184"/>
        <v>0</v>
      </c>
      <c r="X673" s="37" t="b">
        <f t="shared" si="185"/>
        <v>0</v>
      </c>
      <c r="Y673" s="36">
        <f t="shared" si="186"/>
        <v>56.283333333333331</v>
      </c>
    </row>
    <row r="674" spans="1:25">
      <c r="A674" s="33" t="s">
        <v>42</v>
      </c>
      <c r="B674" s="33" t="s">
        <v>713</v>
      </c>
      <c r="C674" s="34">
        <v>9</v>
      </c>
      <c r="D674" s="34">
        <v>27</v>
      </c>
      <c r="E674" s="34">
        <v>0.5</v>
      </c>
      <c r="F674" s="34">
        <v>78</v>
      </c>
      <c r="G674" s="34">
        <v>74</v>
      </c>
      <c r="H674" s="34">
        <v>37</v>
      </c>
      <c r="I674" s="10">
        <f t="shared" si="170"/>
        <v>9</v>
      </c>
      <c r="J674" s="10">
        <f t="shared" si="171"/>
        <v>33.75</v>
      </c>
      <c r="K674" s="10">
        <f t="shared" si="172"/>
        <v>12.5</v>
      </c>
      <c r="L674" s="10">
        <f t="shared" si="173"/>
        <v>39</v>
      </c>
      <c r="M674" s="10">
        <f t="shared" si="174"/>
        <v>62</v>
      </c>
      <c r="N674" s="10">
        <f t="shared" si="175"/>
        <v>52.5</v>
      </c>
      <c r="O674" s="10">
        <f t="shared" si="176"/>
        <v>62</v>
      </c>
      <c r="P674" s="35" t="str">
        <f t="shared" si="177"/>
        <v>PM10</v>
      </c>
      <c r="Q674" s="35" t="str">
        <f t="shared" si="178"/>
        <v>二级，良</v>
      </c>
      <c r="R674" s="36">
        <f t="shared" si="179"/>
        <v>50</v>
      </c>
      <c r="S674" s="36">
        <f t="shared" si="180"/>
        <v>41.20587760987317</v>
      </c>
      <c r="T674" s="36">
        <f t="shared" si="181"/>
        <v>8.7941223901268302</v>
      </c>
      <c r="U674" s="37" t="b">
        <f t="shared" si="182"/>
        <v>0</v>
      </c>
      <c r="V674" s="36">
        <f t="shared" si="183"/>
        <v>106.66666666666667</v>
      </c>
      <c r="W674" s="37">
        <f t="shared" si="184"/>
        <v>0</v>
      </c>
      <c r="X674" s="37" t="b">
        <f t="shared" si="185"/>
        <v>0</v>
      </c>
      <c r="Y674" s="36">
        <f t="shared" si="186"/>
        <v>58.666666666666671</v>
      </c>
    </row>
    <row r="675" spans="1:25">
      <c r="A675" s="33" t="s">
        <v>42</v>
      </c>
      <c r="B675" s="33" t="s">
        <v>714</v>
      </c>
      <c r="C675" s="34">
        <v>9</v>
      </c>
      <c r="D675" s="34">
        <v>17</v>
      </c>
      <c r="E675" s="34">
        <v>0.4</v>
      </c>
      <c r="F675" s="34">
        <v>87</v>
      </c>
      <c r="G675" s="34">
        <v>68</v>
      </c>
      <c r="H675" s="34">
        <v>37</v>
      </c>
      <c r="I675" s="10">
        <f t="shared" si="170"/>
        <v>9</v>
      </c>
      <c r="J675" s="10">
        <f t="shared" si="171"/>
        <v>21.25</v>
      </c>
      <c r="K675" s="10">
        <f t="shared" si="172"/>
        <v>10</v>
      </c>
      <c r="L675" s="10">
        <f t="shared" si="173"/>
        <v>43.5</v>
      </c>
      <c r="M675" s="10">
        <f t="shared" si="174"/>
        <v>59</v>
      </c>
      <c r="N675" s="10">
        <f t="shared" si="175"/>
        <v>52.5</v>
      </c>
      <c r="O675" s="10">
        <f t="shared" si="176"/>
        <v>59</v>
      </c>
      <c r="P675" s="35" t="str">
        <f t="shared" si="177"/>
        <v>PM10</v>
      </c>
      <c r="Q675" s="35" t="str">
        <f t="shared" si="178"/>
        <v>二级，良</v>
      </c>
      <c r="R675" s="36">
        <f t="shared" si="179"/>
        <v>54.411764705882348</v>
      </c>
      <c r="S675" s="36">
        <f t="shared" si="180"/>
        <v>34.688783592779153</v>
      </c>
      <c r="T675" s="36">
        <f t="shared" si="181"/>
        <v>19.722981113103195</v>
      </c>
      <c r="U675" s="37" t="b">
        <f t="shared" si="182"/>
        <v>0</v>
      </c>
      <c r="V675" s="36">
        <f t="shared" si="183"/>
        <v>118.33333333333333</v>
      </c>
      <c r="W675" s="37">
        <f t="shared" si="184"/>
        <v>0</v>
      </c>
      <c r="X675" s="37" t="b">
        <f t="shared" si="185"/>
        <v>0</v>
      </c>
      <c r="Y675" s="36">
        <f t="shared" si="186"/>
        <v>65.083333333333329</v>
      </c>
    </row>
    <row r="676" spans="1:25">
      <c r="A676" s="33" t="s">
        <v>42</v>
      </c>
      <c r="B676" s="33" t="s">
        <v>715</v>
      </c>
      <c r="C676" s="34">
        <v>9</v>
      </c>
      <c r="D676" s="34">
        <v>23</v>
      </c>
      <c r="E676" s="34">
        <v>0.4</v>
      </c>
      <c r="F676" s="34">
        <v>68</v>
      </c>
      <c r="G676" s="34">
        <v>77</v>
      </c>
      <c r="H676" s="34">
        <v>36</v>
      </c>
      <c r="I676" s="10">
        <f t="shared" si="170"/>
        <v>9</v>
      </c>
      <c r="J676" s="10">
        <f t="shared" si="171"/>
        <v>28.75</v>
      </c>
      <c r="K676" s="10">
        <f t="shared" si="172"/>
        <v>10</v>
      </c>
      <c r="L676" s="10">
        <f t="shared" si="173"/>
        <v>34</v>
      </c>
      <c r="M676" s="10">
        <f t="shared" si="174"/>
        <v>63.5</v>
      </c>
      <c r="N676" s="10">
        <f t="shared" si="175"/>
        <v>51.25</v>
      </c>
      <c r="O676" s="10">
        <f t="shared" si="176"/>
        <v>63.5</v>
      </c>
      <c r="P676" s="35" t="str">
        <f t="shared" si="177"/>
        <v>PM10</v>
      </c>
      <c r="Q676" s="35" t="str">
        <f t="shared" si="178"/>
        <v>二级，良</v>
      </c>
      <c r="R676" s="36">
        <f t="shared" si="179"/>
        <v>46.753246753246749</v>
      </c>
      <c r="S676" s="36">
        <f t="shared" si="180"/>
        <v>32.171815266987295</v>
      </c>
      <c r="T676" s="36">
        <f t="shared" si="181"/>
        <v>14.581431486259454</v>
      </c>
      <c r="U676" s="37" t="b">
        <f t="shared" si="182"/>
        <v>0</v>
      </c>
      <c r="V676" s="36">
        <f t="shared" si="183"/>
        <v>123.66666666666667</v>
      </c>
      <c r="W676" s="37">
        <f t="shared" si="184"/>
        <v>0</v>
      </c>
      <c r="X676" s="37" t="b">
        <f t="shared" si="185"/>
        <v>0</v>
      </c>
      <c r="Y676" s="36">
        <f t="shared" si="186"/>
        <v>68.016666666666666</v>
      </c>
    </row>
    <row r="677" spans="1:25">
      <c r="A677" s="33" t="s">
        <v>42</v>
      </c>
      <c r="B677" s="33" t="s">
        <v>716</v>
      </c>
      <c r="C677" s="34">
        <v>9</v>
      </c>
      <c r="D677" s="34">
        <v>16</v>
      </c>
      <c r="E677" s="34">
        <v>0.5</v>
      </c>
      <c r="F677" s="34">
        <v>69</v>
      </c>
      <c r="G677" s="34">
        <v>97</v>
      </c>
      <c r="H677" s="34">
        <v>54</v>
      </c>
      <c r="I677" s="10">
        <f t="shared" si="170"/>
        <v>9</v>
      </c>
      <c r="J677" s="10">
        <f t="shared" si="171"/>
        <v>20</v>
      </c>
      <c r="K677" s="10">
        <f t="shared" si="172"/>
        <v>12.5</v>
      </c>
      <c r="L677" s="10">
        <f t="shared" si="173"/>
        <v>34.5</v>
      </c>
      <c r="M677" s="10">
        <f t="shared" si="174"/>
        <v>73.5</v>
      </c>
      <c r="N677" s="10">
        <f t="shared" si="175"/>
        <v>73.75</v>
      </c>
      <c r="O677" s="10">
        <f t="shared" si="176"/>
        <v>73.75</v>
      </c>
      <c r="P677" s="35" t="str">
        <f t="shared" si="177"/>
        <v>PM2.5</v>
      </c>
      <c r="Q677" s="35" t="str">
        <f t="shared" si="178"/>
        <v>二级，良</v>
      </c>
      <c r="R677" s="36">
        <f t="shared" si="179"/>
        <v>55.670103092783506</v>
      </c>
      <c r="S677" s="36">
        <f t="shared" si="180"/>
        <v>29.06791916309119</v>
      </c>
      <c r="T677" s="36">
        <f t="shared" si="181"/>
        <v>26.602183929692316</v>
      </c>
      <c r="U677" s="37" t="b">
        <f t="shared" si="182"/>
        <v>0</v>
      </c>
      <c r="V677" s="36">
        <f t="shared" si="183"/>
        <v>132.66666666666666</v>
      </c>
      <c r="W677" s="37">
        <f t="shared" si="184"/>
        <v>0</v>
      </c>
      <c r="X677" s="37" t="b">
        <f t="shared" si="185"/>
        <v>0</v>
      </c>
      <c r="Y677" s="36">
        <f t="shared" si="186"/>
        <v>72.966666666666669</v>
      </c>
    </row>
    <row r="678" spans="1:25">
      <c r="A678" s="33" t="s">
        <v>42</v>
      </c>
      <c r="B678" s="33" t="s">
        <v>717</v>
      </c>
      <c r="C678" s="34">
        <v>8</v>
      </c>
      <c r="D678" s="34">
        <v>11</v>
      </c>
      <c r="E678" s="34">
        <v>0.5</v>
      </c>
      <c r="F678" s="34">
        <v>78</v>
      </c>
      <c r="G678" s="34">
        <v>92</v>
      </c>
      <c r="H678" s="34">
        <v>58</v>
      </c>
      <c r="I678" s="10">
        <f t="shared" si="170"/>
        <v>8</v>
      </c>
      <c r="J678" s="10">
        <f t="shared" si="171"/>
        <v>13.75</v>
      </c>
      <c r="K678" s="10">
        <f t="shared" si="172"/>
        <v>12.5</v>
      </c>
      <c r="L678" s="10">
        <f t="shared" si="173"/>
        <v>39</v>
      </c>
      <c r="M678" s="10">
        <f t="shared" si="174"/>
        <v>71</v>
      </c>
      <c r="N678" s="10">
        <f t="shared" si="175"/>
        <v>78.75</v>
      </c>
      <c r="O678" s="10">
        <f t="shared" si="176"/>
        <v>78.75</v>
      </c>
      <c r="P678" s="35" t="str">
        <f t="shared" si="177"/>
        <v>PM2.5</v>
      </c>
      <c r="Q678" s="35" t="str">
        <f t="shared" si="178"/>
        <v>二级，良</v>
      </c>
      <c r="R678" s="36">
        <f t="shared" si="179"/>
        <v>63.04347826086957</v>
      </c>
      <c r="S678" s="36">
        <f t="shared" si="180"/>
        <v>27.007748015594398</v>
      </c>
      <c r="T678" s="36">
        <f t="shared" si="181"/>
        <v>36.035730245275175</v>
      </c>
      <c r="U678" s="37" t="b">
        <f t="shared" si="182"/>
        <v>0</v>
      </c>
      <c r="V678" s="36">
        <f t="shared" si="183"/>
        <v>148</v>
      </c>
      <c r="W678" s="37">
        <f t="shared" si="184"/>
        <v>0</v>
      </c>
      <c r="X678" s="37" t="b">
        <f t="shared" si="185"/>
        <v>0</v>
      </c>
      <c r="Y678" s="36">
        <f t="shared" si="186"/>
        <v>81.400000000000006</v>
      </c>
    </row>
    <row r="679" spans="1:25">
      <c r="A679" s="33" t="s">
        <v>42</v>
      </c>
      <c r="B679" s="33" t="s">
        <v>718</v>
      </c>
      <c r="C679" s="34">
        <v>10</v>
      </c>
      <c r="D679" s="34">
        <v>26</v>
      </c>
      <c r="E679" s="34">
        <v>0.5</v>
      </c>
      <c r="F679" s="34">
        <v>52</v>
      </c>
      <c r="G679" s="34">
        <v>108</v>
      </c>
      <c r="H679" s="34">
        <v>46</v>
      </c>
      <c r="I679" s="10">
        <f t="shared" si="170"/>
        <v>10</v>
      </c>
      <c r="J679" s="10">
        <f t="shared" si="171"/>
        <v>32.5</v>
      </c>
      <c r="K679" s="10">
        <f t="shared" si="172"/>
        <v>12.5</v>
      </c>
      <c r="L679" s="10">
        <f t="shared" si="173"/>
        <v>26</v>
      </c>
      <c r="M679" s="10">
        <f t="shared" si="174"/>
        <v>79</v>
      </c>
      <c r="N679" s="10">
        <f t="shared" si="175"/>
        <v>63.75</v>
      </c>
      <c r="O679" s="10">
        <f t="shared" si="176"/>
        <v>79</v>
      </c>
      <c r="P679" s="35" t="str">
        <f t="shared" si="177"/>
        <v>PM10</v>
      </c>
      <c r="Q679" s="35" t="str">
        <f t="shared" si="178"/>
        <v>二级，良</v>
      </c>
      <c r="R679" s="36">
        <f t="shared" si="179"/>
        <v>42.592592592592595</v>
      </c>
      <c r="S679" s="36">
        <f t="shared" si="180"/>
        <v>28.150260092889081</v>
      </c>
      <c r="T679" s="36">
        <f t="shared" si="181"/>
        <v>14.442332499703515</v>
      </c>
      <c r="U679" s="37" t="b">
        <f t="shared" si="182"/>
        <v>0</v>
      </c>
      <c r="V679" s="36">
        <f t="shared" si="183"/>
        <v>153.66666666666666</v>
      </c>
      <c r="W679" s="37">
        <f t="shared" si="184"/>
        <v>0</v>
      </c>
      <c r="X679" s="37" t="b">
        <f t="shared" si="185"/>
        <v>0</v>
      </c>
      <c r="Y679" s="36">
        <f t="shared" si="186"/>
        <v>84.516666666666666</v>
      </c>
    </row>
    <row r="680" spans="1:25">
      <c r="A680" s="33" t="s">
        <v>42</v>
      </c>
      <c r="B680" s="33" t="s">
        <v>719</v>
      </c>
      <c r="C680" s="34">
        <v>10</v>
      </c>
      <c r="D680" s="34">
        <v>22</v>
      </c>
      <c r="E680" s="34">
        <v>0.5</v>
      </c>
      <c r="F680" s="34">
        <v>54</v>
      </c>
      <c r="G680" s="34">
        <v>94</v>
      </c>
      <c r="H680" s="34">
        <v>45</v>
      </c>
      <c r="I680" s="10">
        <f t="shared" si="170"/>
        <v>10</v>
      </c>
      <c r="J680" s="10">
        <f t="shared" si="171"/>
        <v>27.5</v>
      </c>
      <c r="K680" s="10">
        <f t="shared" si="172"/>
        <v>12.5</v>
      </c>
      <c r="L680" s="10">
        <f t="shared" si="173"/>
        <v>27</v>
      </c>
      <c r="M680" s="10">
        <f t="shared" si="174"/>
        <v>72</v>
      </c>
      <c r="N680" s="10">
        <f t="shared" si="175"/>
        <v>62.5</v>
      </c>
      <c r="O680" s="10">
        <f t="shared" si="176"/>
        <v>72</v>
      </c>
      <c r="P680" s="35" t="str">
        <f t="shared" si="177"/>
        <v>PM10</v>
      </c>
      <c r="Q680" s="35" t="str">
        <f t="shared" si="178"/>
        <v>二级，良</v>
      </c>
      <c r="R680" s="36">
        <f t="shared" si="179"/>
        <v>47.872340425531917</v>
      </c>
      <c r="S680" s="36">
        <f t="shared" si="180"/>
        <v>26.0392654504479</v>
      </c>
      <c r="T680" s="36">
        <f t="shared" si="181"/>
        <v>21.833074975084017</v>
      </c>
      <c r="U680" s="37" t="b">
        <f t="shared" si="182"/>
        <v>0</v>
      </c>
      <c r="V680" s="36">
        <f t="shared" si="183"/>
        <v>172</v>
      </c>
      <c r="W680" s="37">
        <f t="shared" si="184"/>
        <v>0</v>
      </c>
      <c r="X680" s="37" t="b">
        <f t="shared" si="185"/>
        <v>0</v>
      </c>
      <c r="Y680" s="36">
        <f t="shared" si="186"/>
        <v>94.6</v>
      </c>
    </row>
    <row r="681" spans="1:25">
      <c r="A681" s="33" t="s">
        <v>42</v>
      </c>
      <c r="B681" s="33" t="s">
        <v>720</v>
      </c>
      <c r="C681" s="34">
        <v>9</v>
      </c>
      <c r="D681" s="34">
        <v>20</v>
      </c>
      <c r="E681" s="34">
        <v>0.5</v>
      </c>
      <c r="F681" s="34">
        <v>55</v>
      </c>
      <c r="G681" s="34">
        <v>90</v>
      </c>
      <c r="H681" s="34">
        <v>48</v>
      </c>
      <c r="I681" s="10">
        <f t="shared" si="170"/>
        <v>9</v>
      </c>
      <c r="J681" s="10">
        <f t="shared" si="171"/>
        <v>25</v>
      </c>
      <c r="K681" s="10">
        <f t="shared" si="172"/>
        <v>12.5</v>
      </c>
      <c r="L681" s="10">
        <f t="shared" si="173"/>
        <v>27.5</v>
      </c>
      <c r="M681" s="10">
        <f t="shared" si="174"/>
        <v>70</v>
      </c>
      <c r="N681" s="10">
        <f t="shared" si="175"/>
        <v>66.25</v>
      </c>
      <c r="O681" s="10">
        <f t="shared" si="176"/>
        <v>70</v>
      </c>
      <c r="P681" s="35" t="str">
        <f t="shared" si="177"/>
        <v>PM10</v>
      </c>
      <c r="Q681" s="35" t="str">
        <f t="shared" si="178"/>
        <v>二级，良</v>
      </c>
      <c r="R681" s="36">
        <f t="shared" si="179"/>
        <v>53.333333333333336</v>
      </c>
      <c r="S681" s="36">
        <f t="shared" si="180"/>
        <v>25.861960485908885</v>
      </c>
      <c r="T681" s="36">
        <f t="shared" si="181"/>
        <v>27.471372847424451</v>
      </c>
      <c r="U681" s="37" t="b">
        <f t="shared" si="182"/>
        <v>0</v>
      </c>
      <c r="V681" s="36">
        <f t="shared" si="183"/>
        <v>178.66666666666666</v>
      </c>
      <c r="W681" s="37">
        <f t="shared" si="184"/>
        <v>0</v>
      </c>
      <c r="X681" s="37" t="b">
        <f t="shared" si="185"/>
        <v>0</v>
      </c>
      <c r="Y681" s="36">
        <f t="shared" si="186"/>
        <v>98.266666666666666</v>
      </c>
    </row>
    <row r="682" spans="1:25">
      <c r="A682" s="33" t="s">
        <v>42</v>
      </c>
      <c r="B682" s="33" t="s">
        <v>721</v>
      </c>
      <c r="C682" s="34">
        <v>9</v>
      </c>
      <c r="D682" s="34">
        <v>16</v>
      </c>
      <c r="E682" s="34">
        <v>0.5</v>
      </c>
      <c r="F682" s="34">
        <v>62</v>
      </c>
      <c r="G682" s="34">
        <v>85</v>
      </c>
      <c r="H682" s="34">
        <v>52</v>
      </c>
      <c r="I682" s="10">
        <f t="shared" si="170"/>
        <v>9</v>
      </c>
      <c r="J682" s="10">
        <f t="shared" si="171"/>
        <v>20</v>
      </c>
      <c r="K682" s="10">
        <f t="shared" si="172"/>
        <v>12.5</v>
      </c>
      <c r="L682" s="10">
        <f t="shared" si="173"/>
        <v>31</v>
      </c>
      <c r="M682" s="10">
        <f t="shared" si="174"/>
        <v>67.5</v>
      </c>
      <c r="N682" s="10">
        <f t="shared" si="175"/>
        <v>71.25</v>
      </c>
      <c r="O682" s="10">
        <f t="shared" si="176"/>
        <v>71.25</v>
      </c>
      <c r="P682" s="35" t="str">
        <f t="shared" si="177"/>
        <v>PM2.5</v>
      </c>
      <c r="Q682" s="35" t="str">
        <f t="shared" si="178"/>
        <v>二级，良</v>
      </c>
      <c r="R682" s="36">
        <f t="shared" si="179"/>
        <v>61.176470588235297</v>
      </c>
      <c r="S682" s="36">
        <f t="shared" si="180"/>
        <v>25.772091204863141</v>
      </c>
      <c r="T682" s="36">
        <f t="shared" si="181"/>
        <v>35.404379383372159</v>
      </c>
      <c r="U682" s="37" t="b">
        <f t="shared" si="182"/>
        <v>0</v>
      </c>
      <c r="V682" s="36">
        <f t="shared" si="183"/>
        <v>186</v>
      </c>
      <c r="W682" s="37">
        <f t="shared" si="184"/>
        <v>0</v>
      </c>
      <c r="X682" s="37" t="b">
        <f t="shared" si="185"/>
        <v>0</v>
      </c>
      <c r="Y682" s="36">
        <f t="shared" si="186"/>
        <v>102.3</v>
      </c>
    </row>
    <row r="683" spans="1:25">
      <c r="A683" s="33" t="s">
        <v>42</v>
      </c>
      <c r="B683" s="33" t="s">
        <v>722</v>
      </c>
      <c r="C683" s="34">
        <v>9</v>
      </c>
      <c r="D683" s="34">
        <v>19</v>
      </c>
      <c r="E683" s="34">
        <v>0.5</v>
      </c>
      <c r="F683" s="34">
        <v>58</v>
      </c>
      <c r="G683" s="34">
        <v>92</v>
      </c>
      <c r="H683" s="34">
        <v>53</v>
      </c>
      <c r="I683" s="10">
        <f t="shared" si="170"/>
        <v>9</v>
      </c>
      <c r="J683" s="10">
        <f t="shared" si="171"/>
        <v>23.75</v>
      </c>
      <c r="K683" s="10">
        <f t="shared" si="172"/>
        <v>12.5</v>
      </c>
      <c r="L683" s="10">
        <f t="shared" si="173"/>
        <v>29</v>
      </c>
      <c r="M683" s="10">
        <f t="shared" si="174"/>
        <v>71</v>
      </c>
      <c r="N683" s="10">
        <f t="shared" si="175"/>
        <v>72.5</v>
      </c>
      <c r="O683" s="10">
        <f t="shared" si="176"/>
        <v>72.5</v>
      </c>
      <c r="P683" s="35" t="str">
        <f t="shared" si="177"/>
        <v>PM2.5</v>
      </c>
      <c r="Q683" s="35" t="str">
        <f t="shared" si="178"/>
        <v>二级，良</v>
      </c>
      <c r="R683" s="36">
        <f t="shared" si="179"/>
        <v>57.608695652173914</v>
      </c>
      <c r="S683" s="36">
        <f t="shared" si="180"/>
        <v>26.97402652444552</v>
      </c>
      <c r="T683" s="36">
        <f t="shared" si="181"/>
        <v>30.634669127728394</v>
      </c>
      <c r="U683" s="37" t="b">
        <f t="shared" si="182"/>
        <v>0</v>
      </c>
      <c r="V683" s="36">
        <f t="shared" si="183"/>
        <v>188.66666666666666</v>
      </c>
      <c r="W683" s="37">
        <f t="shared" si="184"/>
        <v>0</v>
      </c>
      <c r="X683" s="37" t="b">
        <f t="shared" si="185"/>
        <v>0</v>
      </c>
      <c r="Y683" s="36">
        <f t="shared" si="186"/>
        <v>103.76666666666667</v>
      </c>
    </row>
    <row r="684" spans="1:25">
      <c r="A684" s="33" t="s">
        <v>42</v>
      </c>
      <c r="B684" s="33" t="s">
        <v>723</v>
      </c>
      <c r="C684" s="34">
        <v>9</v>
      </c>
      <c r="D684" s="34">
        <v>28</v>
      </c>
      <c r="E684" s="34">
        <v>0.5</v>
      </c>
      <c r="F684" s="34">
        <v>54</v>
      </c>
      <c r="G684" s="34">
        <v>112</v>
      </c>
      <c r="H684" s="34">
        <v>55</v>
      </c>
      <c r="I684" s="10">
        <f t="shared" si="170"/>
        <v>9</v>
      </c>
      <c r="J684" s="10">
        <f t="shared" si="171"/>
        <v>35</v>
      </c>
      <c r="K684" s="10">
        <f t="shared" si="172"/>
        <v>12.5</v>
      </c>
      <c r="L684" s="10">
        <f t="shared" si="173"/>
        <v>27</v>
      </c>
      <c r="M684" s="10">
        <f t="shared" si="174"/>
        <v>81</v>
      </c>
      <c r="N684" s="10">
        <f t="shared" si="175"/>
        <v>75</v>
      </c>
      <c r="O684" s="10">
        <f t="shared" si="176"/>
        <v>81</v>
      </c>
      <c r="P684" s="35" t="str">
        <f t="shared" si="177"/>
        <v>PM10</v>
      </c>
      <c r="Q684" s="35" t="str">
        <f t="shared" si="178"/>
        <v>二级，良</v>
      </c>
      <c r="R684" s="36">
        <f t="shared" si="179"/>
        <v>49.107142857142854</v>
      </c>
      <c r="S684" s="36">
        <f t="shared" si="180"/>
        <v>27.135575904394724</v>
      </c>
      <c r="T684" s="36">
        <f t="shared" si="181"/>
        <v>21.97156695274813</v>
      </c>
      <c r="U684" s="37" t="b">
        <f t="shared" si="182"/>
        <v>0</v>
      </c>
      <c r="V684" s="36">
        <f t="shared" si="183"/>
        <v>187</v>
      </c>
      <c r="W684" s="37">
        <f t="shared" si="184"/>
        <v>0</v>
      </c>
      <c r="X684" s="37" t="b">
        <f t="shared" si="185"/>
        <v>0</v>
      </c>
      <c r="Y684" s="36">
        <f t="shared" si="186"/>
        <v>102.85</v>
      </c>
    </row>
    <row r="685" spans="1:25">
      <c r="A685" s="33" t="s">
        <v>42</v>
      </c>
      <c r="B685" s="33" t="s">
        <v>724</v>
      </c>
      <c r="C685" s="34">
        <v>9</v>
      </c>
      <c r="D685" s="34">
        <v>18</v>
      </c>
      <c r="E685" s="34">
        <v>0.5</v>
      </c>
      <c r="F685" s="34">
        <v>79</v>
      </c>
      <c r="G685" s="34">
        <v>107</v>
      </c>
      <c r="H685" s="34">
        <v>60</v>
      </c>
      <c r="I685" s="10">
        <f t="shared" ref="I685:I724" si="187">IF(COUNT(C685)=1,IF(C685&gt;2620,500,IF(C685&gt;=2100,(C685-2100)*(500-400)/(2620-2100)+400,IF(C685&gt;=1600,(C685-1600)*(400-300)/(2100-1600)+300,IF(C685&gt;=800,(C685-800)*(300-200)/(1600-800)+200,IF(C685&gt;=475,(C685-475)*(200-150)/(800-475)+150,IF(C685&gt;=150,(C685-150)*(150-100)/(475-150)+100,IF(C685&gt;=50,(C685-50)*(100-50)/(150-50)+50,IF(C685&gt;=0,(C685-0)*(50-0)/(50-0)+0,"无效值")))))))))</f>
        <v>9</v>
      </c>
      <c r="J685" s="10">
        <f t="shared" ref="J685:J724" si="188">IF(COUNT(D685)=1,IF(D685&gt;940,500,IF(D685&gt;=750,(D685-750)*(500-400)/(940-750)+400,IF(D685&gt;=565,(D685-565)*(400-300)/(750-565)+300,IF(D685&gt;=280,(D685-280)*(300-200)/(565-280)+200,IF(D685&gt;=180,(D685-180)*(200-150)/(280-180)+150,IF(D685&gt;=80,(D685-80)*(150-100)/(180-80)+100,IF(D685&gt;=40,(D685-40)*(100-50)/(80-40)+50,IF(D685&gt;=0,(D685-0)*(50-0)/(40-0)+0,"无效值")))))))))</f>
        <v>22.5</v>
      </c>
      <c r="K685" s="10">
        <f t="shared" ref="K685:K724" si="189">IF(COUNT(E685)=1,IF(E685&gt;60,500,IF(E685&gt;=48,(E685-48)*(500-400)/(60-48)+400,IF(E685&gt;=36,(E685-36)*(400-300)/(48-36)+300,IF(E685&gt;=24,(E685-24)*(300-200)/(36-24)+200,IF(E685&gt;=14,(E685-14)*(200-150)/(24-14)+150,IF(E685&gt;=4,(E685-4)*(150-100)/(14-4)+100,IF(E685&gt;=2,(E685-2)*(100-50)/(4-2)+50,IF(E685&gt;=0,(E685-0)*(50-0)/(2-0)+0,"无效值")))))))))</f>
        <v>12.5</v>
      </c>
      <c r="L685" s="10">
        <f t="shared" ref="L685:L724" si="190">IF(COUNT(F685)=1,IF(F685&gt;800,500,IF(F685&gt;=265,(F685-265)*(300-200)/(800-265)+200,IF(F685&gt;=215,(F685-215)*(200-150)/(265-215)+150,IF(F685&gt;=160,(F685-160)*(150-100)/(215-160)+100,IF(F685&gt;=100,(F685-100)*(100-50)/(160-100)+50,IF(F685&gt;=0,(F685-0)*(50-0)/(100-0)+0,"无效值")))))))</f>
        <v>39.5</v>
      </c>
      <c r="M685" s="10">
        <f t="shared" ref="M685:M724" si="191">IF(COUNT(G685)=1,IF(G685&gt;600,500,IF(G685&gt;=500,(G685-500)*(500-400)/(600-500)+400,IF(G685&gt;=420,(G685-420)*(400-300)/(500-420)+300,IF(G685&gt;=350,(G685-350)*(300-200)/(420-350)+200,IF(G685&gt;=250,(G685-250)*(200-150)/(350-250)+150,IF(G685&gt;=150,(G685-150)*(150-100)/(250-150)+100,IF(G685&gt;=50,(G685-50)*(100-50)/(150-50)+50,IF(G685&gt;=0,(G685-0)*(50-0)/(50-0)+0,"无效值")))))))))</f>
        <v>78.5</v>
      </c>
      <c r="N685" s="10">
        <f t="shared" ref="N685:N724" si="192">IF(COUNT(H685)=1,IF(H685&gt;500,500,IF(H685&gt;=350,(H685-350)*(500-400)/(500-350)+400,IF(H685&gt;=250,(H685-250)*(400-300)/(350-250)+300,IF(H685&gt;=150,(H685-150)*(300-200)/(250-150)+200,IF(H685&gt;=115,(H685-115)*(200-150)/(150-115)+150,IF(H685&gt;=75,(H685-75)*(150-100)/(115-75)+100,IF(H685&gt;=35,(H685-35)*(100-50)/(75-35)+50,IF(H685&gt;=0,(H685-0)*(50-0)/(35-0)+0,"无效值")))))))))</f>
        <v>81.25</v>
      </c>
      <c r="O685" s="10">
        <f t="shared" ref="O685:O724" si="193">IF(MAX(I685:N685)&lt;=100,IF(COUNTIF(C685:N685,"&gt;0")=12,MAX(I685:N685),""),MAX(I685:N685))</f>
        <v>81.25</v>
      </c>
      <c r="P685" s="35" t="str">
        <f t="shared" ref="P685:P724" si="194">IF(O685&lt;=50,"",IF(O685=I685,"SO2",IF(O685=J685,"NO2",IF(O685=K685,"CO",IF(O685=L685,"O3",IF(O685=M685,"PM10",IF(O685=N685,"PM2.5",)))))))</f>
        <v>PM2.5</v>
      </c>
      <c r="Q685" s="35" t="str">
        <f t="shared" ref="Q685:Q724" si="195">IF(COUNT(O685)=1,IF(O685&lt;=50,"一级,优",IF(O685&lt;=100,"二级，良",IF(O685&lt;=150,"三级，轻度污染",IF(O685&lt;=200,"四级，中度污染",IF(O685&lt;=300,"五级，重度污染",IF(O685&gt;300,"六级，严重污染")))))))</f>
        <v>二级，良</v>
      </c>
      <c r="R685" s="36">
        <f t="shared" ref="R685:R724" si="196">H685/G685*100</f>
        <v>56.074766355140184</v>
      </c>
      <c r="S685" s="36">
        <f t="shared" ref="S685:S724" si="197">AVERAGE(R679:R684)*0.5</f>
        <v>25.974214620750825</v>
      </c>
      <c r="T685" s="36">
        <f t="shared" ref="T685:T724" si="198">R685-S685</f>
        <v>30.100551734389359</v>
      </c>
      <c r="U685" s="37" t="b">
        <f t="shared" ref="U685:U724" si="199">IF(G685&gt;150,"PM10")</f>
        <v>0</v>
      </c>
      <c r="V685" s="36">
        <f t="shared" ref="V685:V724" si="200">AVERAGE(G679:G684)*2</f>
        <v>193.66666666666666</v>
      </c>
      <c r="W685" s="37">
        <f t="shared" ref="W685:W724" si="201">IF(V685="","",IF(G685&gt;=V685,1,0))</f>
        <v>0</v>
      </c>
      <c r="X685" s="37" t="b">
        <f t="shared" ref="X685:X724" si="202">IF(G685&gt;150,"PM10")</f>
        <v>0</v>
      </c>
      <c r="Y685" s="36">
        <f t="shared" ref="Y685:Y724" si="203">AVERAGE(G679:G684)*10%+AVERAGE(G679:G684)</f>
        <v>106.51666666666667</v>
      </c>
    </row>
    <row r="686" spans="1:25">
      <c r="A686" s="33" t="s">
        <v>42</v>
      </c>
      <c r="B686" s="33" t="s">
        <v>725</v>
      </c>
      <c r="C686" s="34">
        <v>9</v>
      </c>
      <c r="D686" s="34">
        <v>15</v>
      </c>
      <c r="E686" s="34">
        <v>0.4</v>
      </c>
      <c r="F686" s="34">
        <v>92</v>
      </c>
      <c r="G686" s="34">
        <v>127</v>
      </c>
      <c r="H686" s="34">
        <v>74</v>
      </c>
      <c r="I686" s="10">
        <f t="shared" si="187"/>
        <v>9</v>
      </c>
      <c r="J686" s="10">
        <f t="shared" si="188"/>
        <v>18.75</v>
      </c>
      <c r="K686" s="10">
        <f t="shared" si="189"/>
        <v>10</v>
      </c>
      <c r="L686" s="10">
        <f t="shared" si="190"/>
        <v>46</v>
      </c>
      <c r="M686" s="10">
        <f t="shared" si="191"/>
        <v>88.5</v>
      </c>
      <c r="N686" s="10">
        <f t="shared" si="192"/>
        <v>98.75</v>
      </c>
      <c r="O686" s="10">
        <f t="shared" si="193"/>
        <v>98.75</v>
      </c>
      <c r="P686" s="35" t="str">
        <f t="shared" si="194"/>
        <v>PM2.5</v>
      </c>
      <c r="Q686" s="35" t="str">
        <f t="shared" si="195"/>
        <v>二级，良</v>
      </c>
      <c r="R686" s="36">
        <f t="shared" si="196"/>
        <v>58.267716535433067</v>
      </c>
      <c r="S686" s="36">
        <f t="shared" si="197"/>
        <v>27.097729100963125</v>
      </c>
      <c r="T686" s="36">
        <f t="shared" si="198"/>
        <v>31.169987434469942</v>
      </c>
      <c r="U686" s="37" t="b">
        <f t="shared" si="199"/>
        <v>0</v>
      </c>
      <c r="V686" s="36">
        <f t="shared" si="200"/>
        <v>193.33333333333334</v>
      </c>
      <c r="W686" s="37">
        <f t="shared" si="201"/>
        <v>0</v>
      </c>
      <c r="X686" s="37" t="b">
        <f t="shared" si="202"/>
        <v>0</v>
      </c>
      <c r="Y686" s="36">
        <f t="shared" si="203"/>
        <v>106.33333333333334</v>
      </c>
    </row>
    <row r="687" spans="1:25">
      <c r="A687" s="33" t="s">
        <v>42</v>
      </c>
      <c r="B687" s="33" t="s">
        <v>726</v>
      </c>
      <c r="C687" s="34">
        <v>10</v>
      </c>
      <c r="D687" s="34">
        <v>10</v>
      </c>
      <c r="E687" s="34">
        <v>0.5</v>
      </c>
      <c r="F687" s="34">
        <v>97</v>
      </c>
      <c r="G687" s="34">
        <v>86</v>
      </c>
      <c r="H687" s="34">
        <v>52</v>
      </c>
      <c r="I687" s="10">
        <f t="shared" si="187"/>
        <v>10</v>
      </c>
      <c r="J687" s="10">
        <f t="shared" si="188"/>
        <v>12.5</v>
      </c>
      <c r="K687" s="10">
        <f t="shared" si="189"/>
        <v>12.5</v>
      </c>
      <c r="L687" s="10">
        <f t="shared" si="190"/>
        <v>48.5</v>
      </c>
      <c r="M687" s="10">
        <f t="shared" si="191"/>
        <v>68</v>
      </c>
      <c r="N687" s="10">
        <f t="shared" si="192"/>
        <v>71.25</v>
      </c>
      <c r="O687" s="10">
        <f t="shared" si="193"/>
        <v>71.25</v>
      </c>
      <c r="P687" s="35" t="str">
        <f t="shared" si="194"/>
        <v>PM2.5</v>
      </c>
      <c r="Q687" s="35" t="str">
        <f t="shared" si="195"/>
        <v>二级，良</v>
      </c>
      <c r="R687" s="36">
        <f t="shared" si="196"/>
        <v>60.465116279069761</v>
      </c>
      <c r="S687" s="36">
        <f t="shared" si="197"/>
        <v>27.964010443454892</v>
      </c>
      <c r="T687" s="36">
        <f t="shared" si="198"/>
        <v>32.501105835614865</v>
      </c>
      <c r="U687" s="37" t="b">
        <f t="shared" si="199"/>
        <v>0</v>
      </c>
      <c r="V687" s="36">
        <f t="shared" si="200"/>
        <v>204.33333333333334</v>
      </c>
      <c r="W687" s="37">
        <f t="shared" si="201"/>
        <v>0</v>
      </c>
      <c r="X687" s="37" t="b">
        <f t="shared" si="202"/>
        <v>0</v>
      </c>
      <c r="Y687" s="36">
        <f t="shared" si="203"/>
        <v>112.38333333333334</v>
      </c>
    </row>
    <row r="688" spans="1:25">
      <c r="A688" s="33" t="s">
        <v>42</v>
      </c>
      <c r="B688" s="33" t="s">
        <v>727</v>
      </c>
      <c r="C688" s="34">
        <v>9</v>
      </c>
      <c r="D688" s="34">
        <v>7</v>
      </c>
      <c r="E688" s="34">
        <v>0.5</v>
      </c>
      <c r="F688" s="34">
        <v>103</v>
      </c>
      <c r="G688" s="34">
        <v>77</v>
      </c>
      <c r="H688" s="34">
        <v>51</v>
      </c>
      <c r="I688" s="10">
        <f t="shared" si="187"/>
        <v>9</v>
      </c>
      <c r="J688" s="10">
        <f t="shared" si="188"/>
        <v>8.75</v>
      </c>
      <c r="K688" s="10">
        <f t="shared" si="189"/>
        <v>12.5</v>
      </c>
      <c r="L688" s="10">
        <f t="shared" si="190"/>
        <v>52.5</v>
      </c>
      <c r="M688" s="10">
        <f t="shared" si="191"/>
        <v>63.5</v>
      </c>
      <c r="N688" s="10">
        <f t="shared" si="192"/>
        <v>70</v>
      </c>
      <c r="O688" s="10">
        <f t="shared" si="193"/>
        <v>70</v>
      </c>
      <c r="P688" s="35" t="str">
        <f t="shared" si="194"/>
        <v>PM2.5</v>
      </c>
      <c r="Q688" s="35" t="str">
        <f t="shared" si="195"/>
        <v>二级，良</v>
      </c>
      <c r="R688" s="36">
        <f t="shared" si="196"/>
        <v>66.233766233766232</v>
      </c>
      <c r="S688" s="36">
        <f t="shared" si="197"/>
        <v>28.558325688932925</v>
      </c>
      <c r="T688" s="36">
        <f t="shared" si="198"/>
        <v>37.675440544833307</v>
      </c>
      <c r="U688" s="37" t="b">
        <f t="shared" si="199"/>
        <v>0</v>
      </c>
      <c r="V688" s="36">
        <f t="shared" si="200"/>
        <v>203</v>
      </c>
      <c r="W688" s="37">
        <f t="shared" si="201"/>
        <v>0</v>
      </c>
      <c r="X688" s="37" t="b">
        <f t="shared" si="202"/>
        <v>0</v>
      </c>
      <c r="Y688" s="36">
        <f t="shared" si="203"/>
        <v>111.65</v>
      </c>
    </row>
    <row r="689" spans="1:25">
      <c r="A689" s="33" t="s">
        <v>42</v>
      </c>
      <c r="B689" s="33" t="s">
        <v>728</v>
      </c>
      <c r="C689" s="34">
        <v>10</v>
      </c>
      <c r="D689" s="34">
        <v>8</v>
      </c>
      <c r="E689" s="34">
        <v>0.5</v>
      </c>
      <c r="F689" s="34">
        <v>104</v>
      </c>
      <c r="G689" s="34">
        <v>70</v>
      </c>
      <c r="H689" s="34">
        <v>55</v>
      </c>
      <c r="I689" s="10">
        <f t="shared" si="187"/>
        <v>10</v>
      </c>
      <c r="J689" s="10">
        <f t="shared" si="188"/>
        <v>10</v>
      </c>
      <c r="K689" s="10">
        <f t="shared" si="189"/>
        <v>12.5</v>
      </c>
      <c r="L689" s="10">
        <f t="shared" si="190"/>
        <v>53.333333333333336</v>
      </c>
      <c r="M689" s="10">
        <f t="shared" si="191"/>
        <v>60</v>
      </c>
      <c r="N689" s="10">
        <f t="shared" si="192"/>
        <v>75</v>
      </c>
      <c r="O689" s="10">
        <f t="shared" si="193"/>
        <v>75</v>
      </c>
      <c r="P689" s="35" t="str">
        <f t="shared" si="194"/>
        <v>PM2.5</v>
      </c>
      <c r="Q689" s="35" t="str">
        <f t="shared" si="195"/>
        <v>二级，良</v>
      </c>
      <c r="R689" s="36">
        <f t="shared" si="196"/>
        <v>78.571428571428569</v>
      </c>
      <c r="S689" s="36">
        <f t="shared" si="197"/>
        <v>28.979766992727168</v>
      </c>
      <c r="T689" s="36">
        <f t="shared" si="198"/>
        <v>49.591661578701405</v>
      </c>
      <c r="U689" s="37" t="b">
        <f t="shared" si="199"/>
        <v>0</v>
      </c>
      <c r="V689" s="36">
        <f t="shared" si="200"/>
        <v>200.33333333333334</v>
      </c>
      <c r="W689" s="37">
        <f t="shared" si="201"/>
        <v>0</v>
      </c>
      <c r="X689" s="37" t="b">
        <f t="shared" si="202"/>
        <v>0</v>
      </c>
      <c r="Y689" s="36">
        <f t="shared" si="203"/>
        <v>110.18333333333334</v>
      </c>
    </row>
    <row r="690" spans="1:25">
      <c r="A690" s="33" t="s">
        <v>42</v>
      </c>
      <c r="B690" s="33" t="s">
        <v>729</v>
      </c>
      <c r="C690" s="34">
        <v>10</v>
      </c>
      <c r="D690" s="34">
        <v>10</v>
      </c>
      <c r="E690" s="34">
        <v>0.6</v>
      </c>
      <c r="F690" s="34">
        <v>102</v>
      </c>
      <c r="G690" s="34">
        <v>135</v>
      </c>
      <c r="H690" s="34">
        <v>43</v>
      </c>
      <c r="I690" s="10">
        <f t="shared" si="187"/>
        <v>10</v>
      </c>
      <c r="J690" s="10">
        <f t="shared" si="188"/>
        <v>12.5</v>
      </c>
      <c r="K690" s="10">
        <f t="shared" si="189"/>
        <v>15</v>
      </c>
      <c r="L690" s="10">
        <f t="shared" si="190"/>
        <v>51.666666666666664</v>
      </c>
      <c r="M690" s="10">
        <f t="shared" si="191"/>
        <v>92.5</v>
      </c>
      <c r="N690" s="10">
        <f t="shared" si="192"/>
        <v>60</v>
      </c>
      <c r="O690" s="10">
        <f t="shared" si="193"/>
        <v>92.5</v>
      </c>
      <c r="P690" s="35" t="str">
        <f t="shared" si="194"/>
        <v>PM10</v>
      </c>
      <c r="Q690" s="35" t="str">
        <f t="shared" si="195"/>
        <v>二级，良</v>
      </c>
      <c r="R690" s="36">
        <f t="shared" si="196"/>
        <v>31.851851851851855</v>
      </c>
      <c r="S690" s="36">
        <f t="shared" si="197"/>
        <v>30.726661402665055</v>
      </c>
      <c r="T690" s="36">
        <f t="shared" si="198"/>
        <v>1.1251904491867997</v>
      </c>
      <c r="U690" s="37" t="b">
        <f t="shared" si="199"/>
        <v>0</v>
      </c>
      <c r="V690" s="36">
        <f t="shared" si="200"/>
        <v>193</v>
      </c>
      <c r="W690" s="37">
        <f t="shared" si="201"/>
        <v>0</v>
      </c>
      <c r="X690" s="37" t="b">
        <f t="shared" si="202"/>
        <v>0</v>
      </c>
      <c r="Y690" s="36">
        <f t="shared" si="203"/>
        <v>106.15</v>
      </c>
    </row>
    <row r="691" spans="1:25">
      <c r="A691" s="33" t="s">
        <v>42</v>
      </c>
      <c r="B691" s="33" t="s">
        <v>730</v>
      </c>
      <c r="C691" s="34">
        <v>11</v>
      </c>
      <c r="D691" s="34">
        <v>12</v>
      </c>
      <c r="E691" s="34">
        <v>0.6</v>
      </c>
      <c r="F691" s="34">
        <v>102</v>
      </c>
      <c r="G691" s="34">
        <v>80</v>
      </c>
      <c r="H691" s="34">
        <v>56</v>
      </c>
      <c r="I691" s="10">
        <f t="shared" si="187"/>
        <v>11</v>
      </c>
      <c r="J691" s="10">
        <f t="shared" si="188"/>
        <v>15</v>
      </c>
      <c r="K691" s="10">
        <f t="shared" si="189"/>
        <v>15</v>
      </c>
      <c r="L691" s="10">
        <f t="shared" si="190"/>
        <v>51.666666666666664</v>
      </c>
      <c r="M691" s="10">
        <f t="shared" si="191"/>
        <v>65</v>
      </c>
      <c r="N691" s="10">
        <f t="shared" si="192"/>
        <v>76.25</v>
      </c>
      <c r="O691" s="10">
        <f t="shared" si="193"/>
        <v>76.25</v>
      </c>
      <c r="P691" s="35" t="str">
        <f t="shared" si="194"/>
        <v>PM2.5</v>
      </c>
      <c r="Q691" s="35" t="str">
        <f t="shared" si="195"/>
        <v>二级，良</v>
      </c>
      <c r="R691" s="36">
        <f t="shared" si="196"/>
        <v>70</v>
      </c>
      <c r="S691" s="36">
        <f t="shared" si="197"/>
        <v>29.288720485557473</v>
      </c>
      <c r="T691" s="36">
        <f t="shared" si="198"/>
        <v>40.711279514442523</v>
      </c>
      <c r="U691" s="37" t="b">
        <f t="shared" si="199"/>
        <v>0</v>
      </c>
      <c r="V691" s="36">
        <f t="shared" si="200"/>
        <v>200.66666666666666</v>
      </c>
      <c r="W691" s="37">
        <f t="shared" si="201"/>
        <v>0</v>
      </c>
      <c r="X691" s="37" t="b">
        <f t="shared" si="202"/>
        <v>0</v>
      </c>
      <c r="Y691" s="36">
        <f t="shared" si="203"/>
        <v>110.36666666666666</v>
      </c>
    </row>
    <row r="692" spans="1:25">
      <c r="A692" s="33" t="s">
        <v>42</v>
      </c>
      <c r="B692" s="33" t="s">
        <v>731</v>
      </c>
      <c r="C692" s="34">
        <v>10</v>
      </c>
      <c r="D692" s="34">
        <v>6</v>
      </c>
      <c r="E692" s="34">
        <v>0.5</v>
      </c>
      <c r="F692" s="34">
        <v>106</v>
      </c>
      <c r="G692" s="34">
        <v>92</v>
      </c>
      <c r="H692" s="34">
        <v>47</v>
      </c>
      <c r="I692" s="10">
        <f t="shared" si="187"/>
        <v>10</v>
      </c>
      <c r="J692" s="10">
        <f t="shared" si="188"/>
        <v>7.5</v>
      </c>
      <c r="K692" s="10">
        <f t="shared" si="189"/>
        <v>12.5</v>
      </c>
      <c r="L692" s="10">
        <f t="shared" si="190"/>
        <v>55</v>
      </c>
      <c r="M692" s="10">
        <f t="shared" si="191"/>
        <v>71</v>
      </c>
      <c r="N692" s="10">
        <f t="shared" si="192"/>
        <v>65</v>
      </c>
      <c r="O692" s="10">
        <f t="shared" si="193"/>
        <v>71</v>
      </c>
      <c r="P692" s="35" t="str">
        <f t="shared" si="194"/>
        <v>PM10</v>
      </c>
      <c r="Q692" s="35" t="str">
        <f t="shared" si="195"/>
        <v>二级，良</v>
      </c>
      <c r="R692" s="36">
        <f t="shared" si="196"/>
        <v>51.086956521739133</v>
      </c>
      <c r="S692" s="36">
        <f t="shared" si="197"/>
        <v>30.449156622629122</v>
      </c>
      <c r="T692" s="36">
        <f t="shared" si="198"/>
        <v>20.637799899110011</v>
      </c>
      <c r="U692" s="37" t="b">
        <f t="shared" si="199"/>
        <v>0</v>
      </c>
      <c r="V692" s="36">
        <f t="shared" si="200"/>
        <v>191.66666666666666</v>
      </c>
      <c r="W692" s="37">
        <f t="shared" si="201"/>
        <v>0</v>
      </c>
      <c r="X692" s="37" t="b">
        <f t="shared" si="202"/>
        <v>0</v>
      </c>
      <c r="Y692" s="36">
        <f t="shared" si="203"/>
        <v>105.41666666666666</v>
      </c>
    </row>
    <row r="693" spans="1:25">
      <c r="A693" s="33" t="s">
        <v>42</v>
      </c>
      <c r="B693" s="33" t="s">
        <v>732</v>
      </c>
      <c r="C693" s="34">
        <v>10</v>
      </c>
      <c r="D693" s="34">
        <v>8</v>
      </c>
      <c r="E693" s="34">
        <v>0.5</v>
      </c>
      <c r="F693" s="34">
        <v>95</v>
      </c>
      <c r="G693" s="34">
        <v>91</v>
      </c>
      <c r="H693" s="34">
        <v>40</v>
      </c>
      <c r="I693" s="10">
        <f t="shared" si="187"/>
        <v>10</v>
      </c>
      <c r="J693" s="10">
        <f t="shared" si="188"/>
        <v>10</v>
      </c>
      <c r="K693" s="10">
        <f t="shared" si="189"/>
        <v>12.5</v>
      </c>
      <c r="L693" s="10">
        <f t="shared" si="190"/>
        <v>47.5</v>
      </c>
      <c r="M693" s="10">
        <f t="shared" si="191"/>
        <v>70.5</v>
      </c>
      <c r="N693" s="10">
        <f t="shared" si="192"/>
        <v>56.25</v>
      </c>
      <c r="O693" s="10">
        <f t="shared" si="193"/>
        <v>70.5</v>
      </c>
      <c r="P693" s="35" t="str">
        <f t="shared" si="194"/>
        <v>PM10</v>
      </c>
      <c r="Q693" s="35" t="str">
        <f t="shared" si="195"/>
        <v>二级，良</v>
      </c>
      <c r="R693" s="36">
        <f t="shared" si="196"/>
        <v>43.956043956043956</v>
      </c>
      <c r="S693" s="36">
        <f t="shared" si="197"/>
        <v>29.850759954821296</v>
      </c>
      <c r="T693" s="36">
        <f t="shared" si="198"/>
        <v>14.10528400122266</v>
      </c>
      <c r="U693" s="37" t="b">
        <f t="shared" si="199"/>
        <v>0</v>
      </c>
      <c r="V693" s="36">
        <f t="shared" si="200"/>
        <v>180</v>
      </c>
      <c r="W693" s="37">
        <f t="shared" si="201"/>
        <v>0</v>
      </c>
      <c r="X693" s="37" t="b">
        <f t="shared" si="202"/>
        <v>0</v>
      </c>
      <c r="Y693" s="36">
        <f t="shared" si="203"/>
        <v>99</v>
      </c>
    </row>
    <row r="694" spans="1:25">
      <c r="A694" s="33" t="s">
        <v>42</v>
      </c>
      <c r="B694" s="33" t="s">
        <v>733</v>
      </c>
      <c r="C694" s="34">
        <v>12</v>
      </c>
      <c r="D694" s="34">
        <v>8</v>
      </c>
      <c r="E694" s="34">
        <v>0.6</v>
      </c>
      <c r="F694" s="34">
        <v>90</v>
      </c>
      <c r="G694" s="34">
        <v>111</v>
      </c>
      <c r="H694" s="34">
        <v>32</v>
      </c>
      <c r="I694" s="10">
        <f t="shared" si="187"/>
        <v>12</v>
      </c>
      <c r="J694" s="10">
        <f t="shared" si="188"/>
        <v>10</v>
      </c>
      <c r="K694" s="10">
        <f t="shared" si="189"/>
        <v>15</v>
      </c>
      <c r="L694" s="10">
        <f t="shared" si="190"/>
        <v>45</v>
      </c>
      <c r="M694" s="10">
        <f t="shared" si="191"/>
        <v>80.5</v>
      </c>
      <c r="N694" s="10">
        <f t="shared" si="192"/>
        <v>45.714285714285715</v>
      </c>
      <c r="O694" s="10">
        <f t="shared" si="193"/>
        <v>80.5</v>
      </c>
      <c r="P694" s="35" t="str">
        <f t="shared" si="194"/>
        <v>PM10</v>
      </c>
      <c r="Q694" s="35" t="str">
        <f t="shared" si="195"/>
        <v>二级，良</v>
      </c>
      <c r="R694" s="36">
        <f t="shared" si="196"/>
        <v>28.828828828828829</v>
      </c>
      <c r="S694" s="36">
        <f t="shared" si="197"/>
        <v>28.475003927902478</v>
      </c>
      <c r="T694" s="36">
        <f t="shared" si="198"/>
        <v>0.35382490092635166</v>
      </c>
      <c r="U694" s="37" t="b">
        <f t="shared" si="199"/>
        <v>0</v>
      </c>
      <c r="V694" s="36">
        <f t="shared" si="200"/>
        <v>181.66666666666666</v>
      </c>
      <c r="W694" s="37">
        <f t="shared" si="201"/>
        <v>0</v>
      </c>
      <c r="X694" s="37" t="b">
        <f t="shared" si="202"/>
        <v>0</v>
      </c>
      <c r="Y694" s="36">
        <f t="shared" si="203"/>
        <v>99.916666666666657</v>
      </c>
    </row>
    <row r="695" spans="1:25">
      <c r="A695" s="33" t="s">
        <v>42</v>
      </c>
      <c r="B695" s="33" t="s">
        <v>734</v>
      </c>
      <c r="C695" s="34">
        <v>10</v>
      </c>
      <c r="D695" s="34">
        <v>12</v>
      </c>
      <c r="E695" s="34">
        <v>0.6</v>
      </c>
      <c r="F695" s="34">
        <v>89</v>
      </c>
      <c r="G695" s="34">
        <v>114</v>
      </c>
      <c r="H695" s="34">
        <v>38</v>
      </c>
      <c r="I695" s="10">
        <f t="shared" si="187"/>
        <v>10</v>
      </c>
      <c r="J695" s="10">
        <f t="shared" si="188"/>
        <v>15</v>
      </c>
      <c r="K695" s="10">
        <f t="shared" si="189"/>
        <v>15</v>
      </c>
      <c r="L695" s="10">
        <f t="shared" si="190"/>
        <v>44.5</v>
      </c>
      <c r="M695" s="10">
        <f t="shared" si="191"/>
        <v>82</v>
      </c>
      <c r="N695" s="10">
        <f t="shared" si="192"/>
        <v>53.75</v>
      </c>
      <c r="O695" s="10">
        <f t="shared" si="193"/>
        <v>82</v>
      </c>
      <c r="P695" s="35" t="str">
        <f t="shared" si="194"/>
        <v>PM10</v>
      </c>
      <c r="Q695" s="35" t="str">
        <f t="shared" si="195"/>
        <v>二级，良</v>
      </c>
      <c r="R695" s="36">
        <f t="shared" si="196"/>
        <v>33.333333333333329</v>
      </c>
      <c r="S695" s="36">
        <f t="shared" si="197"/>
        <v>25.357925810824359</v>
      </c>
      <c r="T695" s="36">
        <f t="shared" si="198"/>
        <v>7.97540752250897</v>
      </c>
      <c r="U695" s="37" t="b">
        <f t="shared" si="199"/>
        <v>0</v>
      </c>
      <c r="V695" s="36">
        <f t="shared" si="200"/>
        <v>193</v>
      </c>
      <c r="W695" s="37">
        <f t="shared" si="201"/>
        <v>0</v>
      </c>
      <c r="X695" s="37" t="b">
        <f t="shared" si="202"/>
        <v>0</v>
      </c>
      <c r="Y695" s="36">
        <f t="shared" si="203"/>
        <v>106.15</v>
      </c>
    </row>
    <row r="696" spans="1:25">
      <c r="A696" s="33" t="s">
        <v>42</v>
      </c>
      <c r="B696" s="33" t="s">
        <v>735</v>
      </c>
      <c r="C696" s="34">
        <v>10</v>
      </c>
      <c r="D696" s="34">
        <v>12</v>
      </c>
      <c r="E696" s="34">
        <v>0.6</v>
      </c>
      <c r="F696" s="34">
        <v>85</v>
      </c>
      <c r="G696" s="34">
        <v>74</v>
      </c>
      <c r="H696" s="34">
        <v>32</v>
      </c>
      <c r="I696" s="10">
        <f t="shared" si="187"/>
        <v>10</v>
      </c>
      <c r="J696" s="10">
        <f t="shared" si="188"/>
        <v>15</v>
      </c>
      <c r="K696" s="10">
        <f t="shared" si="189"/>
        <v>15</v>
      </c>
      <c r="L696" s="10">
        <f t="shared" si="190"/>
        <v>42.5</v>
      </c>
      <c r="M696" s="10">
        <f t="shared" si="191"/>
        <v>62</v>
      </c>
      <c r="N696" s="10">
        <f t="shared" si="192"/>
        <v>45.714285714285715</v>
      </c>
      <c r="O696" s="10">
        <f t="shared" si="193"/>
        <v>62</v>
      </c>
      <c r="P696" s="35" t="str">
        <f t="shared" si="194"/>
        <v>PM10</v>
      </c>
      <c r="Q696" s="35" t="str">
        <f t="shared" si="195"/>
        <v>二级，良</v>
      </c>
      <c r="R696" s="36">
        <f t="shared" si="196"/>
        <v>43.243243243243242</v>
      </c>
      <c r="S696" s="36">
        <f t="shared" si="197"/>
        <v>21.58808454098309</v>
      </c>
      <c r="T696" s="36">
        <f t="shared" si="198"/>
        <v>21.655158702260152</v>
      </c>
      <c r="U696" s="37" t="b">
        <f t="shared" si="199"/>
        <v>0</v>
      </c>
      <c r="V696" s="36">
        <f t="shared" si="200"/>
        <v>207.66666666666666</v>
      </c>
      <c r="W696" s="37">
        <f t="shared" si="201"/>
        <v>0</v>
      </c>
      <c r="X696" s="37" t="b">
        <f t="shared" si="202"/>
        <v>0</v>
      </c>
      <c r="Y696" s="36">
        <f t="shared" si="203"/>
        <v>114.21666666666667</v>
      </c>
    </row>
    <row r="697" spans="1:25">
      <c r="A697" s="33" t="s">
        <v>42</v>
      </c>
      <c r="B697" s="33" t="s">
        <v>736</v>
      </c>
      <c r="C697" s="34">
        <v>10</v>
      </c>
      <c r="D697" s="34">
        <v>10</v>
      </c>
      <c r="E697" s="34">
        <v>0.6</v>
      </c>
      <c r="F697" s="34">
        <v>82</v>
      </c>
      <c r="G697" s="34">
        <v>41</v>
      </c>
      <c r="H697" s="34">
        <v>25</v>
      </c>
      <c r="I697" s="10">
        <f t="shared" si="187"/>
        <v>10</v>
      </c>
      <c r="J697" s="10">
        <f t="shared" si="188"/>
        <v>12.5</v>
      </c>
      <c r="K697" s="10">
        <f t="shared" si="189"/>
        <v>15</v>
      </c>
      <c r="L697" s="10">
        <f t="shared" si="190"/>
        <v>41</v>
      </c>
      <c r="M697" s="10">
        <f t="shared" si="191"/>
        <v>41</v>
      </c>
      <c r="N697" s="10">
        <f t="shared" si="192"/>
        <v>35.714285714285715</v>
      </c>
      <c r="O697" s="10">
        <f t="shared" si="193"/>
        <v>41</v>
      </c>
      <c r="P697" s="35" t="str">
        <f t="shared" si="194"/>
        <v/>
      </c>
      <c r="Q697" s="35" t="str">
        <f t="shared" si="195"/>
        <v>一级,优</v>
      </c>
      <c r="R697" s="36">
        <f t="shared" si="196"/>
        <v>60.975609756097562</v>
      </c>
      <c r="S697" s="36">
        <f t="shared" si="197"/>
        <v>22.537367156932373</v>
      </c>
      <c r="T697" s="36">
        <f t="shared" si="198"/>
        <v>38.438242599165193</v>
      </c>
      <c r="U697" s="37" t="b">
        <f t="shared" si="199"/>
        <v>0</v>
      </c>
      <c r="V697" s="36">
        <f t="shared" si="200"/>
        <v>187.33333333333334</v>
      </c>
      <c r="W697" s="37">
        <f t="shared" si="201"/>
        <v>0</v>
      </c>
      <c r="X697" s="37" t="b">
        <f t="shared" si="202"/>
        <v>0</v>
      </c>
      <c r="Y697" s="36">
        <f t="shared" si="203"/>
        <v>103.03333333333333</v>
      </c>
    </row>
    <row r="698" spans="1:25">
      <c r="A698" s="33" t="s">
        <v>42</v>
      </c>
      <c r="B698" s="33" t="s">
        <v>737</v>
      </c>
      <c r="C698" s="34">
        <v>10</v>
      </c>
      <c r="D698" s="34">
        <v>8</v>
      </c>
      <c r="E698" s="34">
        <v>0.5</v>
      </c>
      <c r="F698" s="34">
        <v>83</v>
      </c>
      <c r="G698" s="34">
        <v>37</v>
      </c>
      <c r="H698" s="34">
        <v>19</v>
      </c>
      <c r="I698" s="10">
        <f t="shared" si="187"/>
        <v>10</v>
      </c>
      <c r="J698" s="10">
        <f t="shared" si="188"/>
        <v>10</v>
      </c>
      <c r="K698" s="10">
        <f t="shared" si="189"/>
        <v>12.5</v>
      </c>
      <c r="L698" s="10">
        <f t="shared" si="190"/>
        <v>41.5</v>
      </c>
      <c r="M698" s="10">
        <f t="shared" si="191"/>
        <v>37</v>
      </c>
      <c r="N698" s="10">
        <f t="shared" si="192"/>
        <v>27.142857142857142</v>
      </c>
      <c r="O698" s="10">
        <f t="shared" si="193"/>
        <v>41.5</v>
      </c>
      <c r="P698" s="35" t="str">
        <f t="shared" si="194"/>
        <v/>
      </c>
      <c r="Q698" s="35" t="str">
        <f t="shared" si="195"/>
        <v>一级,优</v>
      </c>
      <c r="R698" s="36">
        <f t="shared" si="196"/>
        <v>51.351351351351347</v>
      </c>
      <c r="S698" s="36">
        <f t="shared" si="197"/>
        <v>21.785334636607175</v>
      </c>
      <c r="T698" s="36">
        <f t="shared" si="198"/>
        <v>29.566016714744173</v>
      </c>
      <c r="U698" s="37" t="b">
        <f t="shared" si="199"/>
        <v>0</v>
      </c>
      <c r="V698" s="36">
        <f t="shared" si="200"/>
        <v>174.33333333333334</v>
      </c>
      <c r="W698" s="37">
        <f t="shared" si="201"/>
        <v>0</v>
      </c>
      <c r="X698" s="37" t="b">
        <f t="shared" si="202"/>
        <v>0</v>
      </c>
      <c r="Y698" s="36">
        <f t="shared" si="203"/>
        <v>95.88333333333334</v>
      </c>
    </row>
    <row r="699" spans="1:25">
      <c r="A699" s="33" t="s">
        <v>42</v>
      </c>
      <c r="B699" s="33" t="s">
        <v>738</v>
      </c>
      <c r="C699" s="34">
        <v>10</v>
      </c>
      <c r="D699" s="34">
        <v>8</v>
      </c>
      <c r="E699" s="34">
        <v>0.5</v>
      </c>
      <c r="F699" s="34">
        <v>79</v>
      </c>
      <c r="G699" s="34">
        <v>42</v>
      </c>
      <c r="H699" s="34">
        <v>17</v>
      </c>
      <c r="I699" s="10">
        <f t="shared" si="187"/>
        <v>10</v>
      </c>
      <c r="J699" s="10">
        <f t="shared" si="188"/>
        <v>10</v>
      </c>
      <c r="K699" s="10">
        <f t="shared" si="189"/>
        <v>12.5</v>
      </c>
      <c r="L699" s="10">
        <f t="shared" si="190"/>
        <v>39.5</v>
      </c>
      <c r="M699" s="10">
        <f t="shared" si="191"/>
        <v>42</v>
      </c>
      <c r="N699" s="10">
        <f t="shared" si="192"/>
        <v>24.285714285714285</v>
      </c>
      <c r="O699" s="10">
        <f t="shared" si="193"/>
        <v>42</v>
      </c>
      <c r="P699" s="35" t="str">
        <f t="shared" si="194"/>
        <v/>
      </c>
      <c r="Q699" s="35" t="str">
        <f t="shared" si="195"/>
        <v>一级,优</v>
      </c>
      <c r="R699" s="36">
        <f t="shared" si="196"/>
        <v>40.476190476190474</v>
      </c>
      <c r="S699" s="36">
        <f t="shared" si="197"/>
        <v>21.807367539074857</v>
      </c>
      <c r="T699" s="36">
        <f t="shared" si="198"/>
        <v>18.668822937115618</v>
      </c>
      <c r="U699" s="37" t="b">
        <f t="shared" si="199"/>
        <v>0</v>
      </c>
      <c r="V699" s="36">
        <f t="shared" si="200"/>
        <v>156</v>
      </c>
      <c r="W699" s="37">
        <f t="shared" si="201"/>
        <v>0</v>
      </c>
      <c r="X699" s="37" t="b">
        <f t="shared" si="202"/>
        <v>0</v>
      </c>
      <c r="Y699" s="36">
        <f t="shared" si="203"/>
        <v>85.8</v>
      </c>
    </row>
    <row r="700" spans="1:25">
      <c r="A700" s="33" t="s">
        <v>42</v>
      </c>
      <c r="B700" s="33" t="s">
        <v>739</v>
      </c>
      <c r="C700" s="34">
        <v>10</v>
      </c>
      <c r="D700" s="34">
        <v>8</v>
      </c>
      <c r="E700" s="34">
        <v>0.5</v>
      </c>
      <c r="F700" s="34">
        <v>75</v>
      </c>
      <c r="G700" s="34">
        <v>33</v>
      </c>
      <c r="H700" s="34">
        <v>17</v>
      </c>
      <c r="I700" s="10">
        <f t="shared" si="187"/>
        <v>10</v>
      </c>
      <c r="J700" s="10">
        <f t="shared" si="188"/>
        <v>10</v>
      </c>
      <c r="K700" s="10">
        <f t="shared" si="189"/>
        <v>12.5</v>
      </c>
      <c r="L700" s="10">
        <f t="shared" si="190"/>
        <v>37.5</v>
      </c>
      <c r="M700" s="10">
        <f t="shared" si="191"/>
        <v>33</v>
      </c>
      <c r="N700" s="10">
        <f t="shared" si="192"/>
        <v>24.285714285714285</v>
      </c>
      <c r="O700" s="10">
        <f t="shared" si="193"/>
        <v>37.5</v>
      </c>
      <c r="P700" s="35" t="str">
        <f t="shared" si="194"/>
        <v/>
      </c>
      <c r="Q700" s="35" t="str">
        <f t="shared" si="195"/>
        <v>一级,优</v>
      </c>
      <c r="R700" s="36">
        <f t="shared" si="196"/>
        <v>51.515151515151516</v>
      </c>
      <c r="S700" s="36">
        <f t="shared" si="197"/>
        <v>21.517379749087066</v>
      </c>
      <c r="T700" s="36">
        <f t="shared" si="198"/>
        <v>29.997771766064449</v>
      </c>
      <c r="U700" s="37" t="b">
        <f t="shared" si="199"/>
        <v>0</v>
      </c>
      <c r="V700" s="36">
        <f t="shared" si="200"/>
        <v>139.66666666666666</v>
      </c>
      <c r="W700" s="37">
        <f t="shared" si="201"/>
        <v>0</v>
      </c>
      <c r="X700" s="37" t="b">
        <f t="shared" si="202"/>
        <v>0</v>
      </c>
      <c r="Y700" s="36">
        <f t="shared" si="203"/>
        <v>76.816666666666663</v>
      </c>
    </row>
    <row r="701" spans="1:25">
      <c r="A701" s="33" t="s">
        <v>42</v>
      </c>
      <c r="B701" s="33" t="s">
        <v>740</v>
      </c>
      <c r="C701" s="34">
        <v>10</v>
      </c>
      <c r="D701" s="34">
        <v>8</v>
      </c>
      <c r="E701" s="34">
        <v>0.6</v>
      </c>
      <c r="F701" s="34">
        <v>80</v>
      </c>
      <c r="G701" s="34">
        <v>25</v>
      </c>
      <c r="H701" s="34">
        <v>18</v>
      </c>
      <c r="I701" s="10">
        <f t="shared" si="187"/>
        <v>10</v>
      </c>
      <c r="J701" s="10">
        <f t="shared" si="188"/>
        <v>10</v>
      </c>
      <c r="K701" s="10">
        <f t="shared" si="189"/>
        <v>15</v>
      </c>
      <c r="L701" s="10">
        <f t="shared" si="190"/>
        <v>40</v>
      </c>
      <c r="M701" s="10">
        <f t="shared" si="191"/>
        <v>25</v>
      </c>
      <c r="N701" s="10">
        <f t="shared" si="192"/>
        <v>25.714285714285715</v>
      </c>
      <c r="O701" s="10">
        <f t="shared" si="193"/>
        <v>40</v>
      </c>
      <c r="P701" s="35" t="str">
        <f t="shared" si="194"/>
        <v/>
      </c>
      <c r="Q701" s="35" t="str">
        <f t="shared" si="195"/>
        <v>一级,优</v>
      </c>
      <c r="R701" s="36">
        <f t="shared" si="196"/>
        <v>72</v>
      </c>
      <c r="S701" s="36">
        <f t="shared" si="197"/>
        <v>23.407906639613955</v>
      </c>
      <c r="T701" s="36">
        <f t="shared" si="198"/>
        <v>48.592093360386045</v>
      </c>
      <c r="U701" s="37" t="b">
        <f t="shared" si="199"/>
        <v>0</v>
      </c>
      <c r="V701" s="36">
        <f t="shared" si="200"/>
        <v>113.66666666666667</v>
      </c>
      <c r="W701" s="37">
        <f t="shared" si="201"/>
        <v>0</v>
      </c>
      <c r="X701" s="37" t="b">
        <f t="shared" si="202"/>
        <v>0</v>
      </c>
      <c r="Y701" s="36">
        <f t="shared" si="203"/>
        <v>62.516666666666666</v>
      </c>
    </row>
    <row r="702" spans="1:25">
      <c r="A702" s="33" t="s">
        <v>42</v>
      </c>
      <c r="B702" s="33" t="s">
        <v>741</v>
      </c>
      <c r="C702" s="34">
        <v>10</v>
      </c>
      <c r="D702" s="34">
        <v>8</v>
      </c>
      <c r="E702" s="34">
        <v>0.6</v>
      </c>
      <c r="F702" s="34">
        <v>83</v>
      </c>
      <c r="G702" s="34">
        <v>23</v>
      </c>
      <c r="H702" s="34">
        <v>17</v>
      </c>
      <c r="I702" s="10">
        <f t="shared" si="187"/>
        <v>10</v>
      </c>
      <c r="J702" s="10">
        <f t="shared" si="188"/>
        <v>10</v>
      </c>
      <c r="K702" s="10">
        <f t="shared" si="189"/>
        <v>15</v>
      </c>
      <c r="L702" s="10">
        <f t="shared" si="190"/>
        <v>41.5</v>
      </c>
      <c r="M702" s="10">
        <f t="shared" si="191"/>
        <v>23</v>
      </c>
      <c r="N702" s="10">
        <f t="shared" si="192"/>
        <v>24.285714285714285</v>
      </c>
      <c r="O702" s="10">
        <f t="shared" si="193"/>
        <v>41.5</v>
      </c>
      <c r="P702" s="35" t="str">
        <f t="shared" si="194"/>
        <v/>
      </c>
      <c r="Q702" s="35" t="str">
        <f t="shared" si="195"/>
        <v>一级,优</v>
      </c>
      <c r="R702" s="36">
        <f t="shared" si="196"/>
        <v>73.91304347826086</v>
      </c>
      <c r="S702" s="36">
        <f t="shared" si="197"/>
        <v>26.63012886183618</v>
      </c>
      <c r="T702" s="36">
        <f t="shared" si="198"/>
        <v>47.282914616424677</v>
      </c>
      <c r="U702" s="37" t="b">
        <f t="shared" si="199"/>
        <v>0</v>
      </c>
      <c r="V702" s="36">
        <f t="shared" si="200"/>
        <v>84</v>
      </c>
      <c r="W702" s="37">
        <f t="shared" si="201"/>
        <v>0</v>
      </c>
      <c r="X702" s="37" t="b">
        <f t="shared" si="202"/>
        <v>0</v>
      </c>
      <c r="Y702" s="36">
        <f t="shared" si="203"/>
        <v>46.2</v>
      </c>
    </row>
    <row r="703" spans="1:25">
      <c r="A703" s="33" t="s">
        <v>42</v>
      </c>
      <c r="B703" s="33" t="s">
        <v>742</v>
      </c>
      <c r="C703" s="34">
        <v>10</v>
      </c>
      <c r="D703" s="34">
        <v>7</v>
      </c>
      <c r="E703" s="34">
        <v>0.5</v>
      </c>
      <c r="F703" s="34">
        <v>82</v>
      </c>
      <c r="G703" s="34">
        <v>33</v>
      </c>
      <c r="H703" s="34">
        <v>16</v>
      </c>
      <c r="I703" s="10">
        <f t="shared" si="187"/>
        <v>10</v>
      </c>
      <c r="J703" s="10">
        <f t="shared" si="188"/>
        <v>8.75</v>
      </c>
      <c r="K703" s="10">
        <f t="shared" si="189"/>
        <v>12.5</v>
      </c>
      <c r="L703" s="10">
        <f t="shared" si="190"/>
        <v>41</v>
      </c>
      <c r="M703" s="10">
        <f t="shared" si="191"/>
        <v>33</v>
      </c>
      <c r="N703" s="10">
        <f t="shared" si="192"/>
        <v>22.857142857142858</v>
      </c>
      <c r="O703" s="10">
        <f t="shared" si="193"/>
        <v>41</v>
      </c>
      <c r="P703" s="35" t="str">
        <f t="shared" si="194"/>
        <v/>
      </c>
      <c r="Q703" s="35" t="str">
        <f t="shared" si="195"/>
        <v>一级,优</v>
      </c>
      <c r="R703" s="36">
        <f t="shared" si="196"/>
        <v>48.484848484848484</v>
      </c>
      <c r="S703" s="36">
        <f t="shared" si="197"/>
        <v>29.185945548087648</v>
      </c>
      <c r="T703" s="36">
        <f t="shared" si="198"/>
        <v>19.298902936760836</v>
      </c>
      <c r="U703" s="37" t="b">
        <f t="shared" si="199"/>
        <v>0</v>
      </c>
      <c r="V703" s="36">
        <f t="shared" si="200"/>
        <v>67</v>
      </c>
      <c r="W703" s="37">
        <f t="shared" si="201"/>
        <v>0</v>
      </c>
      <c r="X703" s="37" t="b">
        <f t="shared" si="202"/>
        <v>0</v>
      </c>
      <c r="Y703" s="36">
        <f t="shared" si="203"/>
        <v>36.85</v>
      </c>
    </row>
    <row r="704" spans="1:25">
      <c r="A704" s="33" t="s">
        <v>42</v>
      </c>
      <c r="B704" s="33" t="s">
        <v>743</v>
      </c>
      <c r="C704" s="34">
        <v>10</v>
      </c>
      <c r="D704" s="34">
        <v>10</v>
      </c>
      <c r="E704" s="34">
        <v>0.6</v>
      </c>
      <c r="F704" s="34">
        <v>66</v>
      </c>
      <c r="G704" s="34">
        <v>30</v>
      </c>
      <c r="H704" s="34">
        <v>22</v>
      </c>
      <c r="I704" s="10">
        <f t="shared" si="187"/>
        <v>10</v>
      </c>
      <c r="J704" s="10">
        <f t="shared" si="188"/>
        <v>12.5</v>
      </c>
      <c r="K704" s="10">
        <f t="shared" si="189"/>
        <v>15</v>
      </c>
      <c r="L704" s="10">
        <f t="shared" si="190"/>
        <v>33</v>
      </c>
      <c r="M704" s="10">
        <f t="shared" si="191"/>
        <v>30</v>
      </c>
      <c r="N704" s="10">
        <f t="shared" si="192"/>
        <v>31.428571428571427</v>
      </c>
      <c r="O704" s="10">
        <f t="shared" si="193"/>
        <v>33</v>
      </c>
      <c r="P704" s="35" t="str">
        <f t="shared" si="194"/>
        <v/>
      </c>
      <c r="Q704" s="35" t="str">
        <f t="shared" si="195"/>
        <v>一级,优</v>
      </c>
      <c r="R704" s="36">
        <f t="shared" si="196"/>
        <v>73.333333333333329</v>
      </c>
      <c r="S704" s="36">
        <f t="shared" si="197"/>
        <v>28.145048775483559</v>
      </c>
      <c r="T704" s="36">
        <f t="shared" si="198"/>
        <v>45.188284557849769</v>
      </c>
      <c r="U704" s="37" t="b">
        <f t="shared" si="199"/>
        <v>0</v>
      </c>
      <c r="V704" s="36">
        <f t="shared" si="200"/>
        <v>64.333333333333329</v>
      </c>
      <c r="W704" s="37">
        <f t="shared" si="201"/>
        <v>0</v>
      </c>
      <c r="X704" s="37" t="b">
        <f t="shared" si="202"/>
        <v>0</v>
      </c>
      <c r="Y704" s="36">
        <f t="shared" si="203"/>
        <v>35.383333333333333</v>
      </c>
    </row>
    <row r="705" spans="1:25">
      <c r="A705" s="33" t="s">
        <v>42</v>
      </c>
      <c r="B705" s="33" t="s">
        <v>744</v>
      </c>
      <c r="C705" s="34">
        <v>11</v>
      </c>
      <c r="D705" s="34">
        <v>9</v>
      </c>
      <c r="E705" s="34">
        <v>0.6</v>
      </c>
      <c r="F705" s="34">
        <v>59</v>
      </c>
      <c r="G705" s="34">
        <v>28</v>
      </c>
      <c r="H705" s="34">
        <v>23</v>
      </c>
      <c r="I705" s="10">
        <f t="shared" si="187"/>
        <v>11</v>
      </c>
      <c r="J705" s="10">
        <f t="shared" si="188"/>
        <v>11.25</v>
      </c>
      <c r="K705" s="10">
        <f t="shared" si="189"/>
        <v>15</v>
      </c>
      <c r="L705" s="10">
        <f t="shared" si="190"/>
        <v>29.5</v>
      </c>
      <c r="M705" s="10">
        <f t="shared" si="191"/>
        <v>28</v>
      </c>
      <c r="N705" s="10">
        <f t="shared" si="192"/>
        <v>32.857142857142854</v>
      </c>
      <c r="O705" s="10">
        <f t="shared" si="193"/>
        <v>32.857142857142854</v>
      </c>
      <c r="P705" s="35" t="str">
        <f t="shared" si="194"/>
        <v/>
      </c>
      <c r="Q705" s="35" t="str">
        <f t="shared" si="195"/>
        <v>一级,优</v>
      </c>
      <c r="R705" s="36">
        <f t="shared" si="196"/>
        <v>82.142857142857139</v>
      </c>
      <c r="S705" s="36">
        <f t="shared" si="197"/>
        <v>29.97688060731539</v>
      </c>
      <c r="T705" s="36">
        <f t="shared" si="198"/>
        <v>52.165976535541745</v>
      </c>
      <c r="U705" s="37" t="b">
        <f t="shared" si="199"/>
        <v>0</v>
      </c>
      <c r="V705" s="36">
        <f t="shared" si="200"/>
        <v>62</v>
      </c>
      <c r="W705" s="37">
        <f t="shared" si="201"/>
        <v>0</v>
      </c>
      <c r="X705" s="37" t="b">
        <f t="shared" si="202"/>
        <v>0</v>
      </c>
      <c r="Y705" s="36">
        <f t="shared" si="203"/>
        <v>34.1</v>
      </c>
    </row>
    <row r="706" spans="1:25">
      <c r="A706" s="33" t="s">
        <v>42</v>
      </c>
      <c r="B706" s="33" t="s">
        <v>745</v>
      </c>
      <c r="C706" s="34">
        <v>10</v>
      </c>
      <c r="D706" s="34">
        <v>11</v>
      </c>
      <c r="E706" s="34">
        <v>0.6</v>
      </c>
      <c r="F706" s="34">
        <v>58</v>
      </c>
      <c r="G706" s="34">
        <v>31</v>
      </c>
      <c r="H706" s="34">
        <v>21</v>
      </c>
      <c r="I706" s="10">
        <f t="shared" si="187"/>
        <v>10</v>
      </c>
      <c r="J706" s="10">
        <f t="shared" si="188"/>
        <v>13.75</v>
      </c>
      <c r="K706" s="10">
        <f t="shared" si="189"/>
        <v>15</v>
      </c>
      <c r="L706" s="10">
        <f t="shared" si="190"/>
        <v>29</v>
      </c>
      <c r="M706" s="10">
        <f t="shared" si="191"/>
        <v>31</v>
      </c>
      <c r="N706" s="10">
        <f t="shared" si="192"/>
        <v>30</v>
      </c>
      <c r="O706" s="10">
        <f t="shared" si="193"/>
        <v>31</v>
      </c>
      <c r="P706" s="35" t="str">
        <f t="shared" si="194"/>
        <v/>
      </c>
      <c r="Q706" s="35" t="str">
        <f t="shared" si="195"/>
        <v>一级,优</v>
      </c>
      <c r="R706" s="36">
        <f t="shared" si="196"/>
        <v>67.741935483870961</v>
      </c>
      <c r="S706" s="36">
        <f t="shared" si="197"/>
        <v>33.449102829537615</v>
      </c>
      <c r="T706" s="36">
        <f t="shared" si="198"/>
        <v>34.292832654333345</v>
      </c>
      <c r="U706" s="37" t="b">
        <f t="shared" si="199"/>
        <v>0</v>
      </c>
      <c r="V706" s="36">
        <f t="shared" si="200"/>
        <v>57.333333333333336</v>
      </c>
      <c r="W706" s="37">
        <f t="shared" si="201"/>
        <v>0</v>
      </c>
      <c r="X706" s="37" t="b">
        <f t="shared" si="202"/>
        <v>0</v>
      </c>
      <c r="Y706" s="36">
        <f t="shared" si="203"/>
        <v>31.533333333333335</v>
      </c>
    </row>
    <row r="707" spans="1:25">
      <c r="A707" s="33" t="s">
        <v>42</v>
      </c>
      <c r="B707" s="33" t="s">
        <v>746</v>
      </c>
      <c r="C707" s="34">
        <v>10</v>
      </c>
      <c r="D707" s="34">
        <v>10</v>
      </c>
      <c r="E707" s="34">
        <v>0.6</v>
      </c>
      <c r="F707" s="34">
        <v>67</v>
      </c>
      <c r="G707" s="34">
        <v>26</v>
      </c>
      <c r="H707" s="34">
        <v>19</v>
      </c>
      <c r="I707" s="10">
        <f t="shared" si="187"/>
        <v>10</v>
      </c>
      <c r="J707" s="10">
        <f t="shared" si="188"/>
        <v>12.5</v>
      </c>
      <c r="K707" s="10">
        <f t="shared" si="189"/>
        <v>15</v>
      </c>
      <c r="L707" s="10">
        <f t="shared" si="190"/>
        <v>33.5</v>
      </c>
      <c r="M707" s="10">
        <f t="shared" si="191"/>
        <v>26</v>
      </c>
      <c r="N707" s="10">
        <f t="shared" si="192"/>
        <v>27.142857142857142</v>
      </c>
      <c r="O707" s="10">
        <f t="shared" si="193"/>
        <v>33.5</v>
      </c>
      <c r="P707" s="35" t="str">
        <f t="shared" si="194"/>
        <v/>
      </c>
      <c r="Q707" s="35" t="str">
        <f t="shared" si="195"/>
        <v>一级,优</v>
      </c>
      <c r="R707" s="36">
        <f t="shared" si="196"/>
        <v>73.076923076923066</v>
      </c>
      <c r="S707" s="36">
        <f t="shared" si="197"/>
        <v>34.801334826930905</v>
      </c>
      <c r="T707" s="36">
        <f t="shared" si="198"/>
        <v>38.275588249992161</v>
      </c>
      <c r="U707" s="37" t="b">
        <f t="shared" si="199"/>
        <v>0</v>
      </c>
      <c r="V707" s="36">
        <f t="shared" si="200"/>
        <v>56.666666666666664</v>
      </c>
      <c r="W707" s="37">
        <f t="shared" si="201"/>
        <v>0</v>
      </c>
      <c r="X707" s="37" t="b">
        <f t="shared" si="202"/>
        <v>0</v>
      </c>
      <c r="Y707" s="36">
        <f t="shared" si="203"/>
        <v>31.166666666666664</v>
      </c>
    </row>
    <row r="708" spans="1:25">
      <c r="A708" s="33" t="s">
        <v>42</v>
      </c>
      <c r="B708" s="33" t="s">
        <v>747</v>
      </c>
      <c r="C708" s="34">
        <v>12</v>
      </c>
      <c r="D708" s="34">
        <v>16</v>
      </c>
      <c r="E708" s="34">
        <v>0.6</v>
      </c>
      <c r="F708" s="34">
        <v>63</v>
      </c>
      <c r="G708" s="34">
        <v>31</v>
      </c>
      <c r="H708" s="34">
        <v>18</v>
      </c>
      <c r="I708" s="10">
        <f t="shared" si="187"/>
        <v>12</v>
      </c>
      <c r="J708" s="10">
        <f t="shared" si="188"/>
        <v>20</v>
      </c>
      <c r="K708" s="10">
        <f t="shared" si="189"/>
        <v>15</v>
      </c>
      <c r="L708" s="10">
        <f t="shared" si="190"/>
        <v>31.5</v>
      </c>
      <c r="M708" s="10">
        <f t="shared" si="191"/>
        <v>31</v>
      </c>
      <c r="N708" s="10">
        <f t="shared" si="192"/>
        <v>25.714285714285715</v>
      </c>
      <c r="O708" s="10">
        <f t="shared" si="193"/>
        <v>31.5</v>
      </c>
      <c r="P708" s="35" t="str">
        <f t="shared" si="194"/>
        <v/>
      </c>
      <c r="Q708" s="35" t="str">
        <f t="shared" si="195"/>
        <v>一级,优</v>
      </c>
      <c r="R708" s="36">
        <f t="shared" si="196"/>
        <v>58.064516129032263</v>
      </c>
      <c r="S708" s="36">
        <f t="shared" si="197"/>
        <v>34.891078416674496</v>
      </c>
      <c r="T708" s="36">
        <f t="shared" si="198"/>
        <v>23.173437712357767</v>
      </c>
      <c r="U708" s="37" t="b">
        <f t="shared" si="199"/>
        <v>0</v>
      </c>
      <c r="V708" s="36">
        <f t="shared" si="200"/>
        <v>57</v>
      </c>
      <c r="W708" s="37">
        <f t="shared" si="201"/>
        <v>0</v>
      </c>
      <c r="X708" s="37" t="b">
        <f t="shared" si="202"/>
        <v>0</v>
      </c>
      <c r="Y708" s="36">
        <f t="shared" si="203"/>
        <v>31.35</v>
      </c>
    </row>
    <row r="709" spans="1:25">
      <c r="A709" s="33" t="s">
        <v>42</v>
      </c>
      <c r="B709" s="33" t="s">
        <v>748</v>
      </c>
      <c r="C709" s="34">
        <v>12</v>
      </c>
      <c r="D709" s="34">
        <v>10</v>
      </c>
      <c r="E709" s="34">
        <v>0.5</v>
      </c>
      <c r="F709" s="34">
        <v>85</v>
      </c>
      <c r="G709" s="34">
        <v>47</v>
      </c>
      <c r="H709" s="34">
        <v>16</v>
      </c>
      <c r="I709" s="10">
        <f t="shared" si="187"/>
        <v>12</v>
      </c>
      <c r="J709" s="10">
        <f t="shared" si="188"/>
        <v>12.5</v>
      </c>
      <c r="K709" s="10">
        <f t="shared" si="189"/>
        <v>12.5</v>
      </c>
      <c r="L709" s="10">
        <f t="shared" si="190"/>
        <v>42.5</v>
      </c>
      <c r="M709" s="10">
        <f t="shared" si="191"/>
        <v>47</v>
      </c>
      <c r="N709" s="10">
        <f t="shared" si="192"/>
        <v>22.857142857142858</v>
      </c>
      <c r="O709" s="10">
        <f t="shared" si="193"/>
        <v>47</v>
      </c>
      <c r="P709" s="35" t="str">
        <f t="shared" si="194"/>
        <v/>
      </c>
      <c r="Q709" s="35" t="str">
        <f t="shared" si="195"/>
        <v>一级,优</v>
      </c>
      <c r="R709" s="36">
        <f t="shared" si="196"/>
        <v>34.042553191489361</v>
      </c>
      <c r="S709" s="36">
        <f t="shared" si="197"/>
        <v>33.570367804238764</v>
      </c>
      <c r="T709" s="36">
        <f t="shared" si="198"/>
        <v>0.47218538725059744</v>
      </c>
      <c r="U709" s="37" t="b">
        <f t="shared" si="199"/>
        <v>0</v>
      </c>
      <c r="V709" s="36">
        <f t="shared" si="200"/>
        <v>59.666666666666664</v>
      </c>
      <c r="W709" s="37">
        <f t="shared" si="201"/>
        <v>0</v>
      </c>
      <c r="X709" s="37" t="b">
        <f t="shared" si="202"/>
        <v>0</v>
      </c>
      <c r="Y709" s="36">
        <f t="shared" si="203"/>
        <v>32.816666666666663</v>
      </c>
    </row>
    <row r="710" spans="1:25">
      <c r="A710" s="33" t="s">
        <v>42</v>
      </c>
      <c r="B710" s="33" t="s">
        <v>749</v>
      </c>
      <c r="C710" s="34">
        <v>11</v>
      </c>
      <c r="D710" s="34">
        <v>8</v>
      </c>
      <c r="E710" s="34">
        <v>0.5</v>
      </c>
      <c r="F710" s="34">
        <v>96</v>
      </c>
      <c r="G710" s="34">
        <v>44</v>
      </c>
      <c r="H710" s="34">
        <v>16</v>
      </c>
      <c r="I710" s="10">
        <f t="shared" si="187"/>
        <v>11</v>
      </c>
      <c r="J710" s="10">
        <f t="shared" si="188"/>
        <v>10</v>
      </c>
      <c r="K710" s="10">
        <f t="shared" si="189"/>
        <v>12.5</v>
      </c>
      <c r="L710" s="10">
        <f t="shared" si="190"/>
        <v>48</v>
      </c>
      <c r="M710" s="10">
        <f t="shared" si="191"/>
        <v>44</v>
      </c>
      <c r="N710" s="10">
        <f t="shared" si="192"/>
        <v>22.857142857142858</v>
      </c>
      <c r="O710" s="10">
        <f t="shared" si="193"/>
        <v>48</v>
      </c>
      <c r="P710" s="35" t="str">
        <f t="shared" si="194"/>
        <v/>
      </c>
      <c r="Q710" s="35" t="str">
        <f t="shared" si="195"/>
        <v>一级,优</v>
      </c>
      <c r="R710" s="36">
        <f t="shared" si="196"/>
        <v>36.363636363636367</v>
      </c>
      <c r="S710" s="36">
        <f t="shared" si="197"/>
        <v>32.366843196458852</v>
      </c>
      <c r="T710" s="36">
        <f t="shared" si="198"/>
        <v>3.9967931671775148</v>
      </c>
      <c r="U710" s="37" t="b">
        <f t="shared" si="199"/>
        <v>0</v>
      </c>
      <c r="V710" s="36">
        <f t="shared" si="200"/>
        <v>64.333333333333329</v>
      </c>
      <c r="W710" s="37">
        <f t="shared" si="201"/>
        <v>0</v>
      </c>
      <c r="X710" s="37" t="b">
        <f t="shared" si="202"/>
        <v>0</v>
      </c>
      <c r="Y710" s="36">
        <f t="shared" si="203"/>
        <v>35.383333333333333</v>
      </c>
    </row>
    <row r="711" spans="1:25">
      <c r="A711" s="33" t="s">
        <v>42</v>
      </c>
      <c r="B711" s="33" t="s">
        <v>750</v>
      </c>
      <c r="C711" s="34">
        <v>10</v>
      </c>
      <c r="D711" s="34">
        <v>7</v>
      </c>
      <c r="E711" s="34">
        <v>0.5</v>
      </c>
      <c r="F711" s="34">
        <v>102</v>
      </c>
      <c r="G711" s="34">
        <v>34</v>
      </c>
      <c r="H711" s="34">
        <v>16</v>
      </c>
      <c r="I711" s="10">
        <f t="shared" si="187"/>
        <v>10</v>
      </c>
      <c r="J711" s="10">
        <f t="shared" si="188"/>
        <v>8.75</v>
      </c>
      <c r="K711" s="10">
        <f t="shared" si="189"/>
        <v>12.5</v>
      </c>
      <c r="L711" s="10">
        <f t="shared" si="190"/>
        <v>51.666666666666664</v>
      </c>
      <c r="M711" s="10">
        <f t="shared" si="191"/>
        <v>34</v>
      </c>
      <c r="N711" s="10">
        <f t="shared" si="192"/>
        <v>22.857142857142858</v>
      </c>
      <c r="O711" s="10">
        <f t="shared" si="193"/>
        <v>51.666666666666664</v>
      </c>
      <c r="P711" s="35" t="str">
        <f t="shared" si="194"/>
        <v>O3</v>
      </c>
      <c r="Q711" s="35" t="str">
        <f t="shared" si="195"/>
        <v>二级，良</v>
      </c>
      <c r="R711" s="36">
        <f t="shared" si="196"/>
        <v>47.058823529411761</v>
      </c>
      <c r="S711" s="36">
        <f t="shared" si="197"/>
        <v>29.286035115650765</v>
      </c>
      <c r="T711" s="36">
        <f t="shared" si="198"/>
        <v>17.772788413760995</v>
      </c>
      <c r="U711" s="37" t="b">
        <f t="shared" si="199"/>
        <v>0</v>
      </c>
      <c r="V711" s="36">
        <f t="shared" si="200"/>
        <v>69</v>
      </c>
      <c r="W711" s="37">
        <f t="shared" si="201"/>
        <v>0</v>
      </c>
      <c r="X711" s="37" t="b">
        <f t="shared" si="202"/>
        <v>0</v>
      </c>
      <c r="Y711" s="36">
        <f t="shared" si="203"/>
        <v>37.950000000000003</v>
      </c>
    </row>
    <row r="712" spans="1:25">
      <c r="A712" s="33" t="s">
        <v>42</v>
      </c>
      <c r="B712" s="33" t="s">
        <v>751</v>
      </c>
      <c r="C712" s="34">
        <v>10</v>
      </c>
      <c r="D712" s="34">
        <v>6</v>
      </c>
      <c r="E712" s="34">
        <v>0.5</v>
      </c>
      <c r="F712" s="34">
        <v>108</v>
      </c>
      <c r="G712" s="34">
        <v>22</v>
      </c>
      <c r="H712" s="34">
        <v>16</v>
      </c>
      <c r="I712" s="10">
        <f t="shared" si="187"/>
        <v>10</v>
      </c>
      <c r="J712" s="10">
        <f t="shared" si="188"/>
        <v>7.5</v>
      </c>
      <c r="K712" s="10">
        <f t="shared" si="189"/>
        <v>12.5</v>
      </c>
      <c r="L712" s="10">
        <f t="shared" si="190"/>
        <v>56.666666666666664</v>
      </c>
      <c r="M712" s="10">
        <f t="shared" si="191"/>
        <v>22</v>
      </c>
      <c r="N712" s="10">
        <f t="shared" si="192"/>
        <v>22.857142857142858</v>
      </c>
      <c r="O712" s="10">
        <f t="shared" si="193"/>
        <v>56.666666666666664</v>
      </c>
      <c r="P712" s="35" t="str">
        <f t="shared" si="194"/>
        <v>O3</v>
      </c>
      <c r="Q712" s="35" t="str">
        <f t="shared" si="195"/>
        <v>二级，良</v>
      </c>
      <c r="R712" s="36">
        <f t="shared" si="196"/>
        <v>72.727272727272734</v>
      </c>
      <c r="S712" s="36">
        <f t="shared" si="197"/>
        <v>26.362365647863644</v>
      </c>
      <c r="T712" s="36">
        <f t="shared" si="198"/>
        <v>46.364907079409093</v>
      </c>
      <c r="U712" s="37" t="b">
        <f t="shared" si="199"/>
        <v>0</v>
      </c>
      <c r="V712" s="36">
        <f t="shared" si="200"/>
        <v>71</v>
      </c>
      <c r="W712" s="37">
        <f t="shared" si="201"/>
        <v>0</v>
      </c>
      <c r="X712" s="37" t="b">
        <f t="shared" si="202"/>
        <v>0</v>
      </c>
      <c r="Y712" s="36">
        <f t="shared" si="203"/>
        <v>39.049999999999997</v>
      </c>
    </row>
    <row r="713" spans="1:25">
      <c r="A713" s="33" t="s">
        <v>42</v>
      </c>
      <c r="B713" s="33" t="s">
        <v>752</v>
      </c>
      <c r="C713" s="34">
        <v>14</v>
      </c>
      <c r="D713" s="34">
        <v>7</v>
      </c>
      <c r="E713" s="34">
        <v>0.5</v>
      </c>
      <c r="F713" s="34">
        <v>112</v>
      </c>
      <c r="G713" s="34">
        <v>20</v>
      </c>
      <c r="H713" s="34">
        <v>16</v>
      </c>
      <c r="I713" s="10">
        <f t="shared" si="187"/>
        <v>14</v>
      </c>
      <c r="J713" s="10">
        <f t="shared" si="188"/>
        <v>8.75</v>
      </c>
      <c r="K713" s="10">
        <f t="shared" si="189"/>
        <v>12.5</v>
      </c>
      <c r="L713" s="10">
        <f t="shared" si="190"/>
        <v>60</v>
      </c>
      <c r="M713" s="10">
        <f t="shared" si="191"/>
        <v>20</v>
      </c>
      <c r="N713" s="10">
        <f t="shared" si="192"/>
        <v>22.857142857142858</v>
      </c>
      <c r="O713" s="10">
        <f t="shared" si="193"/>
        <v>60</v>
      </c>
      <c r="P713" s="35" t="str">
        <f t="shared" si="194"/>
        <v>O3</v>
      </c>
      <c r="Q713" s="35" t="str">
        <f t="shared" si="195"/>
        <v>二级，良</v>
      </c>
      <c r="R713" s="36">
        <f t="shared" si="196"/>
        <v>80</v>
      </c>
      <c r="S713" s="36">
        <f t="shared" si="197"/>
        <v>26.77781041814713</v>
      </c>
      <c r="T713" s="36">
        <f t="shared" si="198"/>
        <v>53.222189581852874</v>
      </c>
      <c r="U713" s="37" t="b">
        <f t="shared" si="199"/>
        <v>0</v>
      </c>
      <c r="V713" s="36">
        <f t="shared" si="200"/>
        <v>68</v>
      </c>
      <c r="W713" s="37">
        <f t="shared" si="201"/>
        <v>0</v>
      </c>
      <c r="X713" s="37" t="b">
        <f t="shared" si="202"/>
        <v>0</v>
      </c>
      <c r="Y713" s="36">
        <f t="shared" si="203"/>
        <v>37.4</v>
      </c>
    </row>
    <row r="714" spans="1:25">
      <c r="A714" s="33" t="s">
        <v>42</v>
      </c>
      <c r="B714" s="33" t="s">
        <v>753</v>
      </c>
      <c r="C714" s="34">
        <v>12</v>
      </c>
      <c r="D714" s="34">
        <v>6</v>
      </c>
      <c r="E714" s="34">
        <v>0.5</v>
      </c>
      <c r="F714" s="34">
        <v>114</v>
      </c>
      <c r="G714" s="34">
        <v>22</v>
      </c>
      <c r="H714" s="34">
        <v>18</v>
      </c>
      <c r="I714" s="10">
        <f t="shared" si="187"/>
        <v>12</v>
      </c>
      <c r="J714" s="10">
        <f t="shared" si="188"/>
        <v>7.5</v>
      </c>
      <c r="K714" s="10">
        <f t="shared" si="189"/>
        <v>12.5</v>
      </c>
      <c r="L714" s="10">
        <f t="shared" si="190"/>
        <v>61.666666666666664</v>
      </c>
      <c r="M714" s="10">
        <f t="shared" si="191"/>
        <v>22</v>
      </c>
      <c r="N714" s="10">
        <f t="shared" si="192"/>
        <v>25.714285714285715</v>
      </c>
      <c r="O714" s="10">
        <f t="shared" si="193"/>
        <v>61.666666666666664</v>
      </c>
      <c r="P714" s="35" t="str">
        <f t="shared" si="194"/>
        <v>O3</v>
      </c>
      <c r="Q714" s="35" t="str">
        <f t="shared" si="195"/>
        <v>二级，良</v>
      </c>
      <c r="R714" s="36">
        <f t="shared" si="196"/>
        <v>81.818181818181827</v>
      </c>
      <c r="S714" s="36">
        <f t="shared" si="197"/>
        <v>27.354733495070207</v>
      </c>
      <c r="T714" s="36">
        <f t="shared" si="198"/>
        <v>54.463448323111621</v>
      </c>
      <c r="U714" s="37" t="b">
        <f t="shared" si="199"/>
        <v>0</v>
      </c>
      <c r="V714" s="36">
        <f t="shared" si="200"/>
        <v>66</v>
      </c>
      <c r="W714" s="37">
        <f t="shared" si="201"/>
        <v>0</v>
      </c>
      <c r="X714" s="37" t="b">
        <f t="shared" si="202"/>
        <v>0</v>
      </c>
      <c r="Y714" s="36">
        <f t="shared" si="203"/>
        <v>36.299999999999997</v>
      </c>
    </row>
    <row r="715" spans="1:25">
      <c r="A715" s="33" t="s">
        <v>42</v>
      </c>
      <c r="B715" s="33" t="s">
        <v>754</v>
      </c>
      <c r="C715" s="34">
        <v>11</v>
      </c>
      <c r="D715" s="34">
        <v>6</v>
      </c>
      <c r="E715" s="34">
        <v>0.5</v>
      </c>
      <c r="F715" s="34">
        <v>116</v>
      </c>
      <c r="G715" s="34">
        <v>18</v>
      </c>
      <c r="H715" s="34">
        <v>16</v>
      </c>
      <c r="I715" s="10">
        <f t="shared" si="187"/>
        <v>11</v>
      </c>
      <c r="J715" s="10">
        <f t="shared" si="188"/>
        <v>7.5</v>
      </c>
      <c r="K715" s="10">
        <f t="shared" si="189"/>
        <v>12.5</v>
      </c>
      <c r="L715" s="10">
        <f t="shared" si="190"/>
        <v>63.333333333333336</v>
      </c>
      <c r="M715" s="10">
        <f t="shared" si="191"/>
        <v>18</v>
      </c>
      <c r="N715" s="10">
        <f t="shared" si="192"/>
        <v>22.857142857142858</v>
      </c>
      <c r="O715" s="10">
        <f t="shared" si="193"/>
        <v>63.333333333333336</v>
      </c>
      <c r="P715" s="35" t="str">
        <f t="shared" si="194"/>
        <v>O3</v>
      </c>
      <c r="Q715" s="35" t="str">
        <f t="shared" si="195"/>
        <v>二级，良</v>
      </c>
      <c r="R715" s="36">
        <f t="shared" si="196"/>
        <v>88.888888888888886</v>
      </c>
      <c r="S715" s="36">
        <f t="shared" si="197"/>
        <v>29.334205635832671</v>
      </c>
      <c r="T715" s="36">
        <f t="shared" si="198"/>
        <v>59.554683253056211</v>
      </c>
      <c r="U715" s="37" t="b">
        <f t="shared" si="199"/>
        <v>0</v>
      </c>
      <c r="V715" s="36">
        <f t="shared" si="200"/>
        <v>63</v>
      </c>
      <c r="W715" s="37">
        <f t="shared" si="201"/>
        <v>0</v>
      </c>
      <c r="X715" s="37" t="b">
        <f t="shared" si="202"/>
        <v>0</v>
      </c>
      <c r="Y715" s="36">
        <f t="shared" si="203"/>
        <v>34.65</v>
      </c>
    </row>
    <row r="716" spans="1:25">
      <c r="A716" s="33" t="s">
        <v>42</v>
      </c>
      <c r="B716" s="33" t="s">
        <v>755</v>
      </c>
      <c r="C716" s="34">
        <v>10</v>
      </c>
      <c r="D716" s="34">
        <v>6</v>
      </c>
      <c r="E716" s="34">
        <v>0.5</v>
      </c>
      <c r="F716" s="34">
        <v>116</v>
      </c>
      <c r="G716" s="34">
        <v>20</v>
      </c>
      <c r="H716" s="34">
        <v>16</v>
      </c>
      <c r="I716" s="10">
        <f t="shared" si="187"/>
        <v>10</v>
      </c>
      <c r="J716" s="10">
        <f t="shared" si="188"/>
        <v>7.5</v>
      </c>
      <c r="K716" s="10">
        <f t="shared" si="189"/>
        <v>12.5</v>
      </c>
      <c r="L716" s="10">
        <f t="shared" si="190"/>
        <v>63.333333333333336</v>
      </c>
      <c r="M716" s="10">
        <f t="shared" si="191"/>
        <v>20</v>
      </c>
      <c r="N716" s="10">
        <f t="shared" si="192"/>
        <v>22.857142857142858</v>
      </c>
      <c r="O716" s="10">
        <f t="shared" si="193"/>
        <v>63.333333333333336</v>
      </c>
      <c r="P716" s="35" t="str">
        <f t="shared" si="194"/>
        <v>O3</v>
      </c>
      <c r="Q716" s="35" t="str">
        <f t="shared" si="195"/>
        <v>二级，良</v>
      </c>
      <c r="R716" s="36">
        <f t="shared" si="196"/>
        <v>80</v>
      </c>
      <c r="S716" s="36">
        <f t="shared" si="197"/>
        <v>33.90473361061597</v>
      </c>
      <c r="T716" s="36">
        <f t="shared" si="198"/>
        <v>46.09526638938403</v>
      </c>
      <c r="U716" s="37" t="b">
        <f t="shared" si="199"/>
        <v>0</v>
      </c>
      <c r="V716" s="36">
        <f t="shared" si="200"/>
        <v>53.333333333333336</v>
      </c>
      <c r="W716" s="37">
        <f t="shared" si="201"/>
        <v>0</v>
      </c>
      <c r="X716" s="37" t="b">
        <f t="shared" si="202"/>
        <v>0</v>
      </c>
      <c r="Y716" s="36">
        <f t="shared" si="203"/>
        <v>29.333333333333336</v>
      </c>
    </row>
    <row r="717" spans="1:25">
      <c r="A717" s="33" t="s">
        <v>42</v>
      </c>
      <c r="B717" s="33" t="s">
        <v>756</v>
      </c>
      <c r="C717" s="34">
        <v>10</v>
      </c>
      <c r="D717" s="34">
        <v>6</v>
      </c>
      <c r="E717" s="34">
        <v>0.5</v>
      </c>
      <c r="F717" s="34">
        <v>115</v>
      </c>
      <c r="G717" s="34">
        <v>25</v>
      </c>
      <c r="H717" s="34">
        <v>16</v>
      </c>
      <c r="I717" s="10">
        <f t="shared" si="187"/>
        <v>10</v>
      </c>
      <c r="J717" s="10">
        <f t="shared" si="188"/>
        <v>7.5</v>
      </c>
      <c r="K717" s="10">
        <f t="shared" si="189"/>
        <v>12.5</v>
      </c>
      <c r="L717" s="10">
        <f t="shared" si="190"/>
        <v>62.5</v>
      </c>
      <c r="M717" s="10">
        <f t="shared" si="191"/>
        <v>25</v>
      </c>
      <c r="N717" s="10">
        <f t="shared" si="192"/>
        <v>22.857142857142858</v>
      </c>
      <c r="O717" s="10">
        <f t="shared" si="193"/>
        <v>62.5</v>
      </c>
      <c r="P717" s="35" t="str">
        <f t="shared" si="194"/>
        <v>O3</v>
      </c>
      <c r="Q717" s="35" t="str">
        <f t="shared" si="195"/>
        <v>二级，良</v>
      </c>
      <c r="R717" s="36">
        <f t="shared" si="196"/>
        <v>64</v>
      </c>
      <c r="S717" s="36">
        <f t="shared" si="197"/>
        <v>37.541097246979604</v>
      </c>
      <c r="T717" s="36">
        <f t="shared" si="198"/>
        <v>26.458902753020396</v>
      </c>
      <c r="U717" s="37" t="b">
        <f t="shared" si="199"/>
        <v>0</v>
      </c>
      <c r="V717" s="36">
        <f t="shared" si="200"/>
        <v>45.333333333333336</v>
      </c>
      <c r="W717" s="37">
        <f t="shared" si="201"/>
        <v>0</v>
      </c>
      <c r="X717" s="37" t="b">
        <f t="shared" si="202"/>
        <v>0</v>
      </c>
      <c r="Y717" s="36">
        <f t="shared" si="203"/>
        <v>24.933333333333334</v>
      </c>
    </row>
    <row r="718" spans="1:25">
      <c r="A718" s="33" t="s">
        <v>42</v>
      </c>
      <c r="B718" s="33" t="s">
        <v>757</v>
      </c>
      <c r="C718" s="34">
        <v>12</v>
      </c>
      <c r="D718" s="34">
        <v>6</v>
      </c>
      <c r="E718" s="34">
        <v>0.5</v>
      </c>
      <c r="F718" s="34">
        <v>115</v>
      </c>
      <c r="G718" s="34">
        <v>27</v>
      </c>
      <c r="H718" s="34">
        <v>17</v>
      </c>
      <c r="I718" s="10">
        <f t="shared" si="187"/>
        <v>12</v>
      </c>
      <c r="J718" s="10">
        <f t="shared" si="188"/>
        <v>7.5</v>
      </c>
      <c r="K718" s="10">
        <f t="shared" si="189"/>
        <v>12.5</v>
      </c>
      <c r="L718" s="10">
        <f t="shared" si="190"/>
        <v>62.5</v>
      </c>
      <c r="M718" s="10">
        <f t="shared" si="191"/>
        <v>27</v>
      </c>
      <c r="N718" s="10">
        <f t="shared" si="192"/>
        <v>24.285714285714285</v>
      </c>
      <c r="O718" s="10">
        <f t="shared" si="193"/>
        <v>62.5</v>
      </c>
      <c r="P718" s="35" t="str">
        <f t="shared" si="194"/>
        <v>O3</v>
      </c>
      <c r="Q718" s="35" t="str">
        <f t="shared" si="195"/>
        <v>二级，良</v>
      </c>
      <c r="R718" s="36">
        <f t="shared" si="196"/>
        <v>62.962962962962962</v>
      </c>
      <c r="S718" s="36">
        <f t="shared" si="197"/>
        <v>38.952861952861952</v>
      </c>
      <c r="T718" s="36">
        <f t="shared" si="198"/>
        <v>24.01010101010101</v>
      </c>
      <c r="U718" s="37" t="b">
        <f t="shared" si="199"/>
        <v>0</v>
      </c>
      <c r="V718" s="36">
        <f t="shared" si="200"/>
        <v>42.333333333333336</v>
      </c>
      <c r="W718" s="37">
        <f t="shared" si="201"/>
        <v>0</v>
      </c>
      <c r="X718" s="37" t="b">
        <f t="shared" si="202"/>
        <v>0</v>
      </c>
      <c r="Y718" s="36">
        <f t="shared" si="203"/>
        <v>23.283333333333335</v>
      </c>
    </row>
    <row r="719" spans="1:25">
      <c r="A719" s="33" t="s">
        <v>42</v>
      </c>
      <c r="B719" s="33" t="s">
        <v>758</v>
      </c>
      <c r="C719" s="34">
        <v>12</v>
      </c>
      <c r="D719" s="34">
        <v>8</v>
      </c>
      <c r="E719" s="34">
        <v>0.5</v>
      </c>
      <c r="F719" s="34">
        <v>112</v>
      </c>
      <c r="G719" s="34">
        <v>28</v>
      </c>
      <c r="H719" s="34">
        <v>17</v>
      </c>
      <c r="I719" s="10">
        <f t="shared" si="187"/>
        <v>12</v>
      </c>
      <c r="J719" s="10">
        <f t="shared" si="188"/>
        <v>10</v>
      </c>
      <c r="K719" s="10">
        <f t="shared" si="189"/>
        <v>12.5</v>
      </c>
      <c r="L719" s="10">
        <f t="shared" si="190"/>
        <v>60</v>
      </c>
      <c r="M719" s="10">
        <f t="shared" si="191"/>
        <v>28</v>
      </c>
      <c r="N719" s="10">
        <f t="shared" si="192"/>
        <v>24.285714285714285</v>
      </c>
      <c r="O719" s="10">
        <f t="shared" si="193"/>
        <v>60</v>
      </c>
      <c r="P719" s="35" t="str">
        <f t="shared" si="194"/>
        <v>O3</v>
      </c>
      <c r="Q719" s="35" t="str">
        <f t="shared" si="195"/>
        <v>二级，良</v>
      </c>
      <c r="R719" s="36">
        <f t="shared" si="196"/>
        <v>60.714285714285708</v>
      </c>
      <c r="S719" s="36">
        <f t="shared" si="197"/>
        <v>38.1391694725028</v>
      </c>
      <c r="T719" s="36">
        <f t="shared" si="198"/>
        <v>22.575116241782908</v>
      </c>
      <c r="U719" s="37" t="b">
        <f t="shared" si="199"/>
        <v>0</v>
      </c>
      <c r="V719" s="36">
        <f t="shared" si="200"/>
        <v>44</v>
      </c>
      <c r="W719" s="37">
        <f t="shared" si="201"/>
        <v>0</v>
      </c>
      <c r="X719" s="37" t="b">
        <f t="shared" si="202"/>
        <v>0</v>
      </c>
      <c r="Y719" s="36">
        <f t="shared" si="203"/>
        <v>24.2</v>
      </c>
    </row>
    <row r="720" spans="1:25">
      <c r="A720" s="33" t="s">
        <v>42</v>
      </c>
      <c r="B720" s="33" t="s">
        <v>759</v>
      </c>
      <c r="C720" s="34">
        <v>15</v>
      </c>
      <c r="D720" s="34">
        <v>12</v>
      </c>
      <c r="E720" s="34">
        <v>0.6</v>
      </c>
      <c r="F720" s="34">
        <v>104</v>
      </c>
      <c r="G720" s="34">
        <v>33</v>
      </c>
      <c r="H720" s="34">
        <v>17</v>
      </c>
      <c r="I720" s="10">
        <f t="shared" si="187"/>
        <v>15</v>
      </c>
      <c r="J720" s="10">
        <f t="shared" si="188"/>
        <v>15</v>
      </c>
      <c r="K720" s="10">
        <f t="shared" si="189"/>
        <v>15</v>
      </c>
      <c r="L720" s="10">
        <f t="shared" si="190"/>
        <v>53.333333333333336</v>
      </c>
      <c r="M720" s="10">
        <f t="shared" si="191"/>
        <v>33</v>
      </c>
      <c r="N720" s="10">
        <f t="shared" si="192"/>
        <v>24.285714285714285</v>
      </c>
      <c r="O720" s="10">
        <f t="shared" si="193"/>
        <v>53.333333333333336</v>
      </c>
      <c r="P720" s="35" t="str">
        <f t="shared" si="194"/>
        <v>O3</v>
      </c>
      <c r="Q720" s="35" t="str">
        <f t="shared" si="195"/>
        <v>二级，良</v>
      </c>
      <c r="R720" s="36">
        <f t="shared" si="196"/>
        <v>51.515151515151516</v>
      </c>
      <c r="S720" s="36">
        <f t="shared" si="197"/>
        <v>36.532026615359953</v>
      </c>
      <c r="T720" s="36">
        <f t="shared" si="198"/>
        <v>14.983124899791562</v>
      </c>
      <c r="U720" s="37" t="b">
        <f t="shared" si="199"/>
        <v>0</v>
      </c>
      <c r="V720" s="36">
        <f t="shared" si="200"/>
        <v>46.666666666666664</v>
      </c>
      <c r="W720" s="37">
        <f t="shared" si="201"/>
        <v>0</v>
      </c>
      <c r="X720" s="37" t="b">
        <f t="shared" si="202"/>
        <v>0</v>
      </c>
      <c r="Y720" s="36">
        <f t="shared" si="203"/>
        <v>25.666666666666664</v>
      </c>
    </row>
    <row r="721" spans="1:25">
      <c r="A721" s="33" t="s">
        <v>42</v>
      </c>
      <c r="B721" s="33" t="s">
        <v>760</v>
      </c>
      <c r="C721" s="34">
        <v>9</v>
      </c>
      <c r="D721" s="34">
        <v>10</v>
      </c>
      <c r="E721" s="34">
        <v>0.5</v>
      </c>
      <c r="F721" s="34">
        <v>94</v>
      </c>
      <c r="G721" s="34">
        <v>32</v>
      </c>
      <c r="H721" s="34">
        <v>14</v>
      </c>
      <c r="I721" s="10">
        <f t="shared" si="187"/>
        <v>9</v>
      </c>
      <c r="J721" s="10">
        <f t="shared" si="188"/>
        <v>12.5</v>
      </c>
      <c r="K721" s="10">
        <f t="shared" si="189"/>
        <v>12.5</v>
      </c>
      <c r="L721" s="10">
        <f t="shared" si="190"/>
        <v>47</v>
      </c>
      <c r="M721" s="10">
        <f t="shared" si="191"/>
        <v>32</v>
      </c>
      <c r="N721" s="10">
        <f t="shared" si="192"/>
        <v>20</v>
      </c>
      <c r="O721" s="10">
        <f t="shared" si="193"/>
        <v>47</v>
      </c>
      <c r="P721" s="35" t="str">
        <f t="shared" si="194"/>
        <v/>
      </c>
      <c r="Q721" s="35" t="str">
        <f t="shared" si="195"/>
        <v>一级,优</v>
      </c>
      <c r="R721" s="36">
        <f t="shared" si="196"/>
        <v>43.75</v>
      </c>
      <c r="S721" s="36">
        <f t="shared" si="197"/>
        <v>34.00677409010742</v>
      </c>
      <c r="T721" s="36">
        <f t="shared" si="198"/>
        <v>9.7432259098925798</v>
      </c>
      <c r="U721" s="37" t="b">
        <f t="shared" si="199"/>
        <v>0</v>
      </c>
      <c r="V721" s="36">
        <f t="shared" si="200"/>
        <v>50.333333333333336</v>
      </c>
      <c r="W721" s="37">
        <f t="shared" si="201"/>
        <v>0</v>
      </c>
      <c r="X721" s="37" t="b">
        <f t="shared" si="202"/>
        <v>0</v>
      </c>
      <c r="Y721" s="36">
        <f t="shared" si="203"/>
        <v>27.683333333333334</v>
      </c>
    </row>
    <row r="722" spans="1:25">
      <c r="A722" s="33" t="s">
        <v>42</v>
      </c>
      <c r="B722" s="33" t="s">
        <v>761</v>
      </c>
      <c r="C722" s="34">
        <v>9</v>
      </c>
      <c r="D722" s="34">
        <v>10</v>
      </c>
      <c r="E722" s="34">
        <v>0.5</v>
      </c>
      <c r="F722" s="34">
        <v>91</v>
      </c>
      <c r="G722" s="34">
        <v>16</v>
      </c>
      <c r="H722" s="34">
        <v>12</v>
      </c>
      <c r="I722" s="10">
        <f t="shared" si="187"/>
        <v>9</v>
      </c>
      <c r="J722" s="10">
        <f t="shared" si="188"/>
        <v>12.5</v>
      </c>
      <c r="K722" s="10">
        <f t="shared" si="189"/>
        <v>12.5</v>
      </c>
      <c r="L722" s="10">
        <f t="shared" si="190"/>
        <v>45.5</v>
      </c>
      <c r="M722" s="10">
        <f t="shared" si="191"/>
        <v>16</v>
      </c>
      <c r="N722" s="10">
        <f t="shared" si="192"/>
        <v>17.142857142857142</v>
      </c>
      <c r="O722" s="10">
        <f t="shared" si="193"/>
        <v>45.5</v>
      </c>
      <c r="P722" s="35" t="str">
        <f t="shared" si="194"/>
        <v/>
      </c>
      <c r="Q722" s="35" t="str">
        <f t="shared" si="195"/>
        <v>一级,优</v>
      </c>
      <c r="R722" s="36">
        <f t="shared" si="196"/>
        <v>75</v>
      </c>
      <c r="S722" s="36">
        <f t="shared" si="197"/>
        <v>30.245200016033348</v>
      </c>
      <c r="T722" s="36">
        <f t="shared" si="198"/>
        <v>44.754799983966649</v>
      </c>
      <c r="U722" s="37" t="b">
        <f t="shared" si="199"/>
        <v>0</v>
      </c>
      <c r="V722" s="36">
        <f t="shared" si="200"/>
        <v>55</v>
      </c>
      <c r="W722" s="37">
        <f t="shared" si="201"/>
        <v>0</v>
      </c>
      <c r="X722" s="37" t="b">
        <f t="shared" si="202"/>
        <v>0</v>
      </c>
      <c r="Y722" s="36">
        <f t="shared" si="203"/>
        <v>30.25</v>
      </c>
    </row>
    <row r="723" spans="1:25">
      <c r="A723" s="33" t="s">
        <v>42</v>
      </c>
      <c r="B723" s="33" t="s">
        <v>762</v>
      </c>
      <c r="C723" s="34">
        <v>9</v>
      </c>
      <c r="D723" s="34">
        <v>21</v>
      </c>
      <c r="E723" s="34">
        <v>0.5</v>
      </c>
      <c r="F723" s="34">
        <v>72</v>
      </c>
      <c r="G723" s="34">
        <v>28</v>
      </c>
      <c r="H723" s="34">
        <v>13</v>
      </c>
      <c r="I723" s="10">
        <f t="shared" si="187"/>
        <v>9</v>
      </c>
      <c r="J723" s="10">
        <f t="shared" si="188"/>
        <v>26.25</v>
      </c>
      <c r="K723" s="10">
        <f t="shared" si="189"/>
        <v>12.5</v>
      </c>
      <c r="L723" s="10">
        <f t="shared" si="190"/>
        <v>36</v>
      </c>
      <c r="M723" s="10">
        <f t="shared" si="191"/>
        <v>28</v>
      </c>
      <c r="N723" s="10">
        <f t="shared" si="192"/>
        <v>18.571428571428573</v>
      </c>
      <c r="O723" s="10">
        <f t="shared" si="193"/>
        <v>36</v>
      </c>
      <c r="P723" s="35" t="str">
        <f t="shared" si="194"/>
        <v/>
      </c>
      <c r="Q723" s="35" t="str">
        <f t="shared" si="195"/>
        <v>一级,优</v>
      </c>
      <c r="R723" s="36">
        <f t="shared" si="196"/>
        <v>46.428571428571431</v>
      </c>
      <c r="S723" s="36">
        <f t="shared" si="197"/>
        <v>29.82853334936668</v>
      </c>
      <c r="T723" s="36">
        <f t="shared" si="198"/>
        <v>16.600038079204751</v>
      </c>
      <c r="U723" s="37" t="b">
        <f t="shared" si="199"/>
        <v>0</v>
      </c>
      <c r="V723" s="36">
        <f t="shared" si="200"/>
        <v>53.666666666666664</v>
      </c>
      <c r="W723" s="37">
        <f t="shared" si="201"/>
        <v>0</v>
      </c>
      <c r="X723" s="37" t="b">
        <f t="shared" si="202"/>
        <v>0</v>
      </c>
      <c r="Y723" s="36">
        <f t="shared" si="203"/>
        <v>29.516666666666666</v>
      </c>
    </row>
    <row r="724" spans="1:25">
      <c r="A724" s="33" t="s">
        <v>42</v>
      </c>
      <c r="B724" s="33" t="s">
        <v>763</v>
      </c>
      <c r="C724" s="34">
        <v>9</v>
      </c>
      <c r="D724" s="34">
        <v>50</v>
      </c>
      <c r="E724" s="34">
        <v>0.6</v>
      </c>
      <c r="F724" s="34">
        <v>26</v>
      </c>
      <c r="G724" s="34">
        <v>45</v>
      </c>
      <c r="H724" s="34">
        <v>34</v>
      </c>
      <c r="I724" s="10">
        <f t="shared" si="187"/>
        <v>9</v>
      </c>
      <c r="J724" s="10">
        <f t="shared" si="188"/>
        <v>62.5</v>
      </c>
      <c r="K724" s="10">
        <f t="shared" si="189"/>
        <v>15</v>
      </c>
      <c r="L724" s="10">
        <f t="shared" si="190"/>
        <v>13</v>
      </c>
      <c r="M724" s="10">
        <f t="shared" si="191"/>
        <v>45</v>
      </c>
      <c r="N724" s="10">
        <f t="shared" si="192"/>
        <v>48.571428571428569</v>
      </c>
      <c r="O724" s="10">
        <f t="shared" si="193"/>
        <v>62.5</v>
      </c>
      <c r="P724" s="35" t="str">
        <f t="shared" si="194"/>
        <v>NO2</v>
      </c>
      <c r="Q724" s="35" t="str">
        <f t="shared" si="195"/>
        <v>二级，良</v>
      </c>
      <c r="R724" s="36">
        <f t="shared" si="196"/>
        <v>75.555555555555557</v>
      </c>
      <c r="S724" s="36">
        <f t="shared" si="197"/>
        <v>28.364247635080972</v>
      </c>
      <c r="T724" s="36">
        <f t="shared" si="198"/>
        <v>47.191307920474586</v>
      </c>
      <c r="U724" s="37" t="b">
        <f t="shared" si="199"/>
        <v>0</v>
      </c>
      <c r="V724" s="36">
        <f t="shared" si="200"/>
        <v>54.666666666666664</v>
      </c>
      <c r="W724" s="37">
        <f t="shared" si="201"/>
        <v>0</v>
      </c>
      <c r="X724" s="37" t="b">
        <f t="shared" si="202"/>
        <v>0</v>
      </c>
      <c r="Y724" s="36">
        <f t="shared" si="203"/>
        <v>30.066666666666666</v>
      </c>
    </row>
  </sheetData>
  <autoFilter ref="G1:G10"/>
  <mergeCells count="10">
    <mergeCell ref="T2:U2"/>
    <mergeCell ref="V2:V3"/>
    <mergeCell ref="W2:X2"/>
    <mergeCell ref="Y2:Y3"/>
    <mergeCell ref="A2:A3"/>
    <mergeCell ref="B2:B3"/>
    <mergeCell ref="C2:N2"/>
    <mergeCell ref="O2:Q2"/>
    <mergeCell ref="R2:R3"/>
    <mergeCell ref="S2:S3"/>
  </mergeCells>
  <phoneticPr fontId="3" type="noConversion"/>
  <conditionalFormatting sqref="T2">
    <cfRule type="cellIs" dxfId="32" priority="32" stopIfTrue="1" operator="equal">
      <formula>0</formula>
    </cfRule>
    <cfRule type="cellIs" dxfId="31" priority="33" stopIfTrue="1" operator="lessThan">
      <formula>0</formula>
    </cfRule>
  </conditionalFormatting>
  <conditionalFormatting sqref="G301:G62707">
    <cfRule type="cellIs" dxfId="30" priority="31" stopIfTrue="1" operator="greaterThan">
      <formula>600</formula>
    </cfRule>
  </conditionalFormatting>
  <conditionalFormatting sqref="G301:G62707">
    <cfRule type="cellIs" dxfId="29" priority="30" stopIfTrue="1" operator="equal">
      <formula>600</formula>
    </cfRule>
  </conditionalFormatting>
  <conditionalFormatting sqref="O4:O724">
    <cfRule type="cellIs" dxfId="28" priority="26" operator="between">
      <formula>100</formula>
      <formula>101</formula>
    </cfRule>
    <cfRule type="cellIs" dxfId="27" priority="27" operator="between">
      <formula>99</formula>
      <formula>100</formula>
    </cfRule>
    <cfRule type="cellIs" dxfId="26" priority="28" operator="between">
      <formula>99</formula>
      <formula>101</formula>
    </cfRule>
    <cfRule type="cellIs" dxfId="25" priority="29" operator="greaterThanOrEqual">
      <formula>300</formula>
    </cfRule>
  </conditionalFormatting>
  <conditionalFormatting sqref="G301:G1048576">
    <cfRule type="cellIs" dxfId="24" priority="24" operator="equal">
      <formula>150</formula>
    </cfRule>
    <cfRule type="cellIs" dxfId="23" priority="25" operator="greaterThan">
      <formula>150</formula>
    </cfRule>
  </conditionalFormatting>
  <conditionalFormatting sqref="T4:T9">
    <cfRule type="cellIs" dxfId="22" priority="18" stopIfTrue="1" operator="equal">
      <formula>0</formula>
    </cfRule>
    <cfRule type="cellIs" dxfId="21" priority="19" stopIfTrue="1" operator="lessThan">
      <formula>0</formula>
    </cfRule>
  </conditionalFormatting>
  <conditionalFormatting sqref="W4:W9">
    <cfRule type="cellIs" dxfId="20" priority="23" stopIfTrue="1" operator="equal">
      <formula>1</formula>
    </cfRule>
  </conditionalFormatting>
  <conditionalFormatting sqref="X4:X724">
    <cfRule type="cellIs" dxfId="19" priority="22" stopIfTrue="1" operator="equal">
      <formula>"PM10"</formula>
    </cfRule>
  </conditionalFormatting>
  <conditionalFormatting sqref="T10:T724">
    <cfRule type="cellIs" dxfId="18" priority="13" stopIfTrue="1" operator="equal">
      <formula>0</formula>
    </cfRule>
    <cfRule type="cellIs" dxfId="17" priority="14" stopIfTrue="1" operator="lessThan">
      <formula>0</formula>
    </cfRule>
  </conditionalFormatting>
  <conditionalFormatting sqref="T4:T9">
    <cfRule type="cellIs" dxfId="16" priority="20" stopIfTrue="1" operator="equal">
      <formula>0</formula>
    </cfRule>
    <cfRule type="cellIs" dxfId="15" priority="21" stopIfTrue="1" operator="lessThan">
      <formula>0</formula>
    </cfRule>
  </conditionalFormatting>
  <conditionalFormatting sqref="U4:U724">
    <cfRule type="cellIs" dxfId="14" priority="17" stopIfTrue="1" operator="equal">
      <formula>"PM10"</formula>
    </cfRule>
  </conditionalFormatting>
  <conditionalFormatting sqref="T10:T724">
    <cfRule type="cellIs" dxfId="13" priority="15" stopIfTrue="1" operator="equal">
      <formula>0</formula>
    </cfRule>
    <cfRule type="cellIs" dxfId="12" priority="16" stopIfTrue="1" operator="lessThan">
      <formula>0</formula>
    </cfRule>
  </conditionalFormatting>
  <conditionalFormatting sqref="G1">
    <cfRule type="cellIs" dxfId="11" priority="12" stopIfTrue="1" operator="greaterThan">
      <formula>600</formula>
    </cfRule>
  </conditionalFormatting>
  <conditionalFormatting sqref="G1">
    <cfRule type="cellIs" dxfId="10" priority="11" stopIfTrue="1" operator="equal">
      <formula>600</formula>
    </cfRule>
  </conditionalFormatting>
  <conditionalFormatting sqref="G3">
    <cfRule type="cellIs" dxfId="9" priority="10" stopIfTrue="1" operator="equal">
      <formula>600</formula>
    </cfRule>
  </conditionalFormatting>
  <conditionalFormatting sqref="G1 G3">
    <cfRule type="cellIs" dxfId="8" priority="8" operator="equal">
      <formula>150</formula>
    </cfRule>
    <cfRule type="cellIs" dxfId="7" priority="9" operator="greaterThan">
      <formula>150</formula>
    </cfRule>
  </conditionalFormatting>
  <conditionalFormatting sqref="I4:J724">
    <cfRule type="cellIs" dxfId="6" priority="7" operator="between">
      <formula>100</formula>
      <formula>101</formula>
    </cfRule>
  </conditionalFormatting>
  <conditionalFormatting sqref="K4:L724">
    <cfRule type="cellIs" dxfId="5" priority="6" operator="between">
      <formula>100</formula>
      <formula>101</formula>
    </cfRule>
  </conditionalFormatting>
  <conditionalFormatting sqref="M4:N724">
    <cfRule type="cellIs" dxfId="4" priority="5" operator="between">
      <formula>100</formula>
      <formula>101</formula>
    </cfRule>
  </conditionalFormatting>
  <conditionalFormatting sqref="W10:W724">
    <cfRule type="cellIs" dxfId="3" priority="4" stopIfTrue="1" operator="equal">
      <formula>1</formula>
    </cfRule>
  </conditionalFormatting>
  <conditionalFormatting sqref="G1:G3 G301:G1048576">
    <cfRule type="cellIs" dxfId="2" priority="3" operator="greaterThan">
      <formula>600</formula>
    </cfRule>
  </conditionalFormatting>
  <conditionalFormatting sqref="G1:G3 G301:G1048576">
    <cfRule type="cellIs" dxfId="1" priority="1" operator="greaterThan">
      <formula>150</formula>
    </cfRule>
    <cfRule type="cellIs" dxfId="0" priority="2" operator="greaterThan">
      <formula>600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汇总表</vt:lpstr>
      <vt:lpstr>小时值</vt:lpstr>
      <vt:lpstr>汇总表!Print_Titles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辛亮</dc:creator>
  <cp:lastModifiedBy>Administrator</cp:lastModifiedBy>
  <cp:lastPrinted>2018-04-16T04:37:20Z</cp:lastPrinted>
  <dcterms:created xsi:type="dcterms:W3CDTF">2017-03-01T09:00:01Z</dcterms:created>
  <dcterms:modified xsi:type="dcterms:W3CDTF">2022-05-01T00:16:50Z</dcterms:modified>
</cp:coreProperties>
</file>