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总表" sheetId="1" r:id="rId1"/>
    <sheet name="企业职工养老保险预算表" sheetId="2" r:id="rId2"/>
    <sheet name="工伤保险预算表" sheetId="3" r:id="rId3"/>
    <sheet name="失业保险预算表" sheetId="4" r:id="rId4"/>
    <sheet name="财政对社会保险基金补助情况表" sheetId="5" r:id="rId5"/>
    <sheet name="地方财政对企业职工养老保险基金" sheetId="6" r:id="rId6"/>
    <sheet name="基本养老保险基础资料表" sheetId="7" r:id="rId7"/>
    <sheet name="失业保险、工伤保险基础资料表" sheetId="8" r:id="rId8"/>
  </sheets>
  <calcPr calcId="144525"/>
</workbook>
</file>

<file path=xl/sharedStrings.xml><?xml version="1.0" encoding="utf-8"?>
<sst xmlns="http://schemas.openxmlformats.org/spreadsheetml/2006/main" count="438" uniqueCount="228">
  <si>
    <t>2025年社会保险基金收支预算总表</t>
  </si>
  <si>
    <t>社预01表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</si>
  <si>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</si>
  <si>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</si>
  <si>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</si>
  <si>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</si>
  <si>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</si>
  <si>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</si>
  <si>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</si>
  <si>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</si>
  <si>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</si>
  <si>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</si>
  <si>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</si>
  <si>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</si>
  <si>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</si>
  <si>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</si>
  <si>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</si>
  <si>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</si>
  <si>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</si>
  <si>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</si>
  <si>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</si>
  <si>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</si>
  <si>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</si>
  <si>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</si>
  <si>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</si>
  <si>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</si>
  <si>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</si>
  <si>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</si>
  <si>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</si>
  <si>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</si>
  <si>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</si>
  <si>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2025年企业职工基本养老保险基金收支预算表</t>
  </si>
  <si>
    <t>社预02表</t>
  </si>
  <si>
    <t>2024年执行数</t>
  </si>
  <si>
    <t>2025年预算数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</si>
  <si>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</si>
  <si>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</si>
  <si>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</si>
  <si>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</si>
  <si>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</si>
  <si>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</si>
  <si>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</si>
  <si>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</si>
  <si>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</si>
  <si>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</si>
  <si>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</si>
  <si>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</si>
  <si>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</si>
  <si>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</si>
  <si>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</si>
  <si>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?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</si>
  <si>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</si>
  <si>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</si>
  <si>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</si>
  <si>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</si>
  <si>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</si>
  <si>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</si>
  <si>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</si>
  <si>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</si>
  <si>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</si>
  <si>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</si>
  <si>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</si>
  <si>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</si>
  <si>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</si>
  <si>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</si>
  <si>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</si>
  <si>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</si>
  <si>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</si>
  <si>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2025年工伤保险基金收支预算表</t>
  </si>
  <si>
    <t>社预07表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</si>
  <si>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</si>
  <si>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</si>
  <si>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</si>
  <si>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</si>
  <si>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 xml:space="preserve">          职业伤害保障费收入（试点）</t>
  </si>
  <si>
    <t xml:space="preserve">           伤残待遇支出</t>
  </si>
  <si>
    <t xml:space="preserve">           工亡待遇支出</t>
  </si>
  <si>
    <t xml:space="preserve">           职业伤害保障待遇支出</t>
  </si>
  <si>
    <t>二、劳动能力鉴定支出</t>
  </si>
  <si>
    <t xml:space="preserve">     其中：职业伤害保障劳动能力鉴定支出</t>
  </si>
  <si>
    <t>三、工伤保险预防费用支出</t>
  </si>
  <si>
    <t>四、其他收入</t>
  </si>
  <si>
    <t>四、其他支出</t>
  </si>
  <si>
    <t xml:space="preserve">    其中：职业伤害保障委托承办费用支出</t>
  </si>
  <si>
    <t>五、本年收入小计</t>
  </si>
  <si>
    <t>五、本年支出小计</t>
  </si>
  <si>
    <t>六、上级补助收入</t>
  </si>
  <si>
    <t>六、补助下级支出</t>
  </si>
  <si>
    <t>七、下级上解收入</t>
  </si>
  <si>
    <t>七、上解上级支出</t>
  </si>
  <si>
    <t>八、本年收入合计</t>
  </si>
  <si>
    <t>八、本年支出合计</t>
  </si>
  <si>
    <t>九、本年收支结余</t>
  </si>
  <si>
    <t>十、上年结余</t>
  </si>
  <si>
    <t>十、年末滚存结余</t>
  </si>
  <si>
    <t>第 7 页</t>
  </si>
  <si>
    <t>2025年失业保险基金收支预算表</t>
  </si>
  <si>
    <t>社预08表</t>
  </si>
  <si>
    <t>一、失业保险费收入</t>
  </si>
  <si>
    <t>一、失业保险金支出</t>
  </si>
  <si>
    <t>二、基本医疗保险费（含生育保险费）支出</t>
  </si>
  <si>
    <t>四、转移收入</t>
  </si>
  <si>
    <t>四、职业培训和职业介绍补贴支出</t>
  </si>
  <si>
    <t>五、其他收入</t>
  </si>
  <si>
    <t>五、其他费用支出</t>
  </si>
  <si>
    <t xml:space="preserve">    其中：其他促进就业支出（东部7省、市）</t>
  </si>
  <si>
    <t xml:space="preserve">          农民合同制工人一次性生活补助</t>
  </si>
  <si>
    <t xml:space="preserve">          价格临时补贴</t>
  </si>
  <si>
    <t>六、稳定岗位补贴（稳岗返还）支出</t>
  </si>
  <si>
    <t>七、技能提升补贴支出</t>
  </si>
  <si>
    <t>八、转移支出</t>
  </si>
  <si>
    <t>九、其他支出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</si>
  <si>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</si>
  <si>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</si>
  <si>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</si>
  <si>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</si>
  <si>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</si>
  <si>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>十二、上解上级支出</t>
  </si>
  <si>
    <t>九、本年收入合计</t>
  </si>
  <si>
    <t>十三、本年支出合计</t>
  </si>
  <si>
    <t>十四、本年收支结余</t>
  </si>
  <si>
    <t>十五、年末滚存结余</t>
  </si>
  <si>
    <t>第 8 页</t>
  </si>
  <si>
    <t>2025年财政对社会保险基金补助情况表</t>
  </si>
  <si>
    <t>社预附01表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</si>
  <si>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</si>
  <si>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</si>
  <si>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</si>
  <si>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</si>
  <si>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</si>
  <si>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</si>
  <si>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</si>
  <si>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</si>
  <si>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</si>
  <si>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</si>
  <si>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</si>
  <si>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</si>
  <si>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</si>
  <si>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</si>
  <si>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</si>
  <si>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</si>
  <si>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</si>
  <si>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</si>
  <si>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</si>
  <si>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</si>
  <si>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</si>
  <si>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2025年地方财政对企业职工基本养老保险基金补助情况构成表</t>
  </si>
  <si>
    <t>社预附02表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</si>
  <si>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</si>
  <si>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</si>
  <si>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</si>
  <si>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</si>
  <si>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</si>
  <si>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</si>
  <si>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</si>
  <si>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</si>
  <si>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</si>
  <si>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</si>
  <si>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2025年基本养老保险基础资料表</t>
  </si>
  <si>
    <t>社预附03表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</si>
  <si>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</si>
  <si>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</si>
  <si>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</si>
  <si>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</si>
  <si>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</si>
  <si>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</si>
  <si>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</si>
  <si>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</si>
  <si>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</si>
  <si>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</si>
  <si>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</si>
  <si>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</si>
  <si>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</si>
  <si>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</si>
  <si>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</si>
  <si>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</si>
  <si>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</si>
  <si>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</si>
  <si>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</si>
  <si>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</si>
  <si>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</si>
  <si>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</si>
  <si>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</si>
  <si>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</si>
  <si>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</si>
  <si>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</si>
  <si>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</si>
  <si>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</si>
  <si>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</si>
  <si>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</si>
  <si>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</si>
  <si>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</si>
  <si>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</si>
  <si>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</si>
  <si>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</si>
  <si>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</si>
  <si>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</si>
  <si>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</si>
  <si>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</si>
  <si>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</si>
  <si>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</si>
  <si>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</si>
  <si>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</si>
  <si>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</si>
  <si>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2025年失业保险、工伤保险基础资料表</t>
  </si>
  <si>
    <t>社预附05表</t>
  </si>
  <si>
    <t>一、失业保险</t>
  </si>
  <si>
    <t xml:space="preserve">    其中：按工资缴费参保人数</t>
  </si>
  <si>
    <t xml:space="preserve">          职业伤害保障参保人数（试点）</t>
  </si>
  <si>
    <t xml:space="preserve">       其中：农民合同制工人参保人数</t>
  </si>
  <si>
    <t xml:space="preserve">    其中：按工资缴费人数</t>
  </si>
  <si>
    <t xml:space="preserve">       1.单位</t>
  </si>
  <si>
    <t xml:space="preserve">       2.个人</t>
  </si>
  <si>
    <t xml:space="preserve">   (五)人均缴费工资基数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</si>
  <si>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</si>
  <si>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</si>
  <si>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</si>
  <si>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</si>
  <si>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</si>
  <si>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(七)代缴基本医疗保险费（含生育保险费）人月数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</si>
  <si>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</si>
  <si>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</si>
  <si>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</si>
  <si>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</si>
  <si>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</si>
  <si>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>二、工伤保险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</si>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</sst>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;\-#,##0.00;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_ ;\-#,##0"/>
    <numFmt numFmtId="178" formatCode="#,##0.00_ ;\-#,##0.00"/>
    <numFmt numFmtId="179" formatCode="#,##0_ ;\-#,##0;;"/>
  </numFmts>
  <fonts count="33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0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3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13" fillId="0" borderId="0">
      <alignment vertical="center"/>
    </xf>
    <xf numFmtId="0" fontId="0" fillId="0" borderId="0"/>
    <xf numFmtId="0" fontId="16" fillId="3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2" fillId="25" borderId="31" applyNumberFormat="false" applyAlignment="false" applyProtection="false">
      <alignment vertical="center"/>
    </xf>
    <xf numFmtId="0" fontId="22" fillId="15" borderId="28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8" fillId="0" borderId="2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2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26" applyNumberFormat="false" applyFill="false" applyAlignment="false" applyProtection="false">
      <alignment vertical="center"/>
    </xf>
    <xf numFmtId="0" fontId="15" fillId="0" borderId="2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1" fillId="0" borderId="2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7" borderId="24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0" fillId="25" borderId="30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31" fillId="32" borderId="30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139">
    <xf numFmtId="0" fontId="0" fillId="0" borderId="0" xfId="1"/>
    <xf numFmtId="0" fontId="1" fillId="0" borderId="0" xfId="1" applyFont="true" applyFill="true"/>
    <xf numFmtId="49" fontId="2" fillId="2" borderId="0" xfId="1" applyNumberFormat="true" applyFont="true" applyFill="true" applyAlignment="true">
      <alignment horizontal="center" vertical="center"/>
    </xf>
    <xf numFmtId="0" fontId="2" fillId="2" borderId="0" xfId="1" applyFont="true" applyFill="true" applyAlignment="true">
      <alignment horizontal="center" vertical="center"/>
    </xf>
    <xf numFmtId="49" fontId="3" fillId="2" borderId="1" xfId="1" applyNumberFormat="true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center" vertical="center"/>
    </xf>
    <xf numFmtId="49" fontId="4" fillId="2" borderId="2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/>
    </xf>
    <xf numFmtId="49" fontId="3" fillId="2" borderId="2" xfId="1" applyNumberFormat="true" applyFont="true" applyFill="true" applyBorder="true" applyAlignment="true">
      <alignment horizontal="center" vertical="center"/>
    </xf>
    <xf numFmtId="49" fontId="5" fillId="2" borderId="3" xfId="1" applyNumberFormat="true" applyFont="true" applyFill="true" applyBorder="true" applyAlignment="true">
      <alignment horizontal="center" vertical="center"/>
    </xf>
    <xf numFmtId="49" fontId="5" fillId="2" borderId="4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 wrapText="true"/>
    </xf>
    <xf numFmtId="49" fontId="3" fillId="2" borderId="5" xfId="1" applyNumberFormat="true" applyFont="true" applyFill="true" applyBorder="true" applyAlignment="true">
      <alignment horizontal="center" vertical="center" wrapText="true"/>
    </xf>
    <xf numFmtId="177" fontId="3" fillId="2" borderId="6" xfId="1" applyNumberFormat="true" applyFont="true" applyFill="true" applyBorder="true" applyAlignment="true">
      <alignment horizontal="right" vertical="center"/>
    </xf>
    <xf numFmtId="177" fontId="3" fillId="2" borderId="7" xfId="1" applyNumberFormat="true" applyFont="true" applyFill="true" applyBorder="true" applyAlignment="true">
      <alignment horizontal="right" vertical="center"/>
    </xf>
    <xf numFmtId="49" fontId="5" fillId="2" borderId="6" xfId="1" applyNumberFormat="true" applyFont="true" applyFill="true" applyBorder="true" applyAlignment="true">
      <alignment horizontal="center" vertical="center"/>
    </xf>
    <xf numFmtId="49" fontId="5" fillId="2" borderId="7" xfId="1" applyNumberFormat="true" applyFont="true" applyFill="true" applyBorder="true" applyAlignment="true">
      <alignment horizontal="center" vertical="center"/>
    </xf>
    <xf numFmtId="178" fontId="3" fillId="2" borderId="6" xfId="1" applyNumberFormat="true" applyFont="true" applyFill="true" applyBorder="true" applyAlignment="true">
      <alignment horizontal="right" vertical="center"/>
    </xf>
    <xf numFmtId="178" fontId="3" fillId="2" borderId="7" xfId="1" applyNumberFormat="true" applyFont="true" applyFill="true" applyBorder="true" applyAlignment="true">
      <alignment horizontal="right" vertical="center"/>
    </xf>
    <xf numFmtId="178" fontId="3" fillId="3" borderId="6" xfId="1" applyNumberFormat="true" applyFont="true" applyFill="true" applyBorder="true" applyAlignment="true">
      <alignment horizontal="right" vertical="center"/>
    </xf>
    <xf numFmtId="178" fontId="3" fillId="3" borderId="7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vertical="center" wrapText="true"/>
    </xf>
    <xf numFmtId="49" fontId="3" fillId="2" borderId="8" xfId="1" applyNumberFormat="true" applyFont="true" applyFill="true" applyBorder="true" applyAlignment="true">
      <alignment horizontal="center" vertical="center" wrapText="true"/>
    </xf>
    <xf numFmtId="49" fontId="3" fillId="2" borderId="6" xfId="1" applyNumberFormat="true" applyFont="true" applyFill="true" applyBorder="true" applyAlignment="true">
      <alignment vertical="center" wrapText="true"/>
    </xf>
    <xf numFmtId="49" fontId="3" fillId="2" borderId="6" xfId="1" applyNumberFormat="true" applyFont="true" applyFill="true" applyBorder="true" applyAlignment="true">
      <alignment horizontal="center" vertical="center" wrapText="true"/>
    </xf>
    <xf numFmtId="49" fontId="3" fillId="2" borderId="6" xfId="1" applyNumberFormat="true" applyFont="true" applyFill="true" applyBorder="true" applyAlignment="true">
      <alignment vertical="center"/>
    </xf>
    <xf numFmtId="49" fontId="3" fillId="2" borderId="9" xfId="1" applyNumberFormat="true" applyFont="true" applyFill="true" applyBorder="true" applyAlignment="true">
      <alignment vertical="center"/>
    </xf>
    <xf numFmtId="49" fontId="3" fillId="2" borderId="9" xfId="1" applyNumberFormat="true" applyFont="true" applyFill="true" applyBorder="true" applyAlignment="true">
      <alignment horizontal="center" vertical="center"/>
    </xf>
    <xf numFmtId="0" fontId="3" fillId="2" borderId="9" xfId="1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right" vertical="center"/>
    </xf>
    <xf numFmtId="49" fontId="4" fillId="2" borderId="10" xfId="1" applyNumberFormat="true" applyFont="true" applyFill="true" applyBorder="true" applyAlignment="true">
      <alignment horizontal="center" vertical="center"/>
    </xf>
    <xf numFmtId="49" fontId="4" fillId="2" borderId="3" xfId="1" applyNumberFormat="true" applyFont="true" applyFill="true" applyBorder="true" applyAlignment="true">
      <alignment horizontal="center" vertical="center"/>
    </xf>
    <xf numFmtId="49" fontId="3" fillId="2" borderId="3" xfId="1" applyNumberFormat="true" applyFont="true" applyFill="true" applyBorder="true" applyAlignment="true">
      <alignment vertical="center"/>
    </xf>
    <xf numFmtId="0" fontId="3" fillId="2" borderId="9" xfId="1" applyFont="true" applyFill="true" applyBorder="true" applyAlignment="true">
      <alignment horizontal="right" vertical="center"/>
    </xf>
    <xf numFmtId="0" fontId="6" fillId="2" borderId="0" xfId="1" applyFont="true" applyFill="true" applyAlignment="true">
      <alignment horizontal="center" vertical="center" wrapText="true"/>
    </xf>
    <xf numFmtId="0" fontId="7" fillId="2" borderId="0" xfId="1" applyFont="true" applyFill="true"/>
    <xf numFmtId="49" fontId="8" fillId="2" borderId="1" xfId="1" applyNumberFormat="true" applyFont="true" applyFill="true" applyBorder="true" applyAlignment="true">
      <alignment horizontal="left" vertical="center" wrapText="true"/>
    </xf>
    <xf numFmtId="0" fontId="8" fillId="2" borderId="1" xfId="1" applyFont="true" applyFill="true" applyBorder="true" applyAlignment="true">
      <alignment horizontal="center" vertical="center" wrapText="true"/>
    </xf>
    <xf numFmtId="0" fontId="8" fillId="2" borderId="1" xfId="1" applyFont="true" applyFill="true" applyBorder="true" applyAlignment="true">
      <alignment vertical="center" wrapText="true"/>
    </xf>
    <xf numFmtId="0" fontId="9" fillId="2" borderId="2" xfId="1" applyFont="true" applyFill="true" applyBorder="true" applyAlignment="true">
      <alignment horizontal="center" vertical="center" wrapText="true"/>
    </xf>
    <xf numFmtId="0" fontId="9" fillId="2" borderId="2" xfId="1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horizontal="left" vertical="center" wrapText="true"/>
    </xf>
    <xf numFmtId="0" fontId="8" fillId="2" borderId="2" xfId="1" applyFont="true" applyFill="true" applyBorder="true" applyAlignment="true">
      <alignment horizontal="center" vertical="center"/>
    </xf>
    <xf numFmtId="179" fontId="3" fillId="4" borderId="2" xfId="1" applyNumberFormat="true" applyFont="true" applyFill="true" applyBorder="true" applyAlignment="true">
      <alignment horizontal="right" vertical="center"/>
    </xf>
    <xf numFmtId="0" fontId="8" fillId="2" borderId="2" xfId="1" applyFont="true" applyFill="true" applyBorder="true" applyAlignment="true">
      <alignment horizontal="center" vertical="center" wrapText="true"/>
    </xf>
    <xf numFmtId="179" fontId="3" fillId="2" borderId="2" xfId="1" applyNumberFormat="true" applyFont="true" applyFill="true" applyBorder="true" applyAlignment="true">
      <alignment horizontal="right" vertical="center"/>
    </xf>
    <xf numFmtId="176" fontId="3" fillId="2" borderId="2" xfId="1" applyNumberFormat="true" applyFont="true" applyFill="true" applyBorder="true" applyAlignment="true">
      <alignment horizontal="right" vertical="center"/>
    </xf>
    <xf numFmtId="176" fontId="3" fillId="4" borderId="2" xfId="1" applyNumberFormat="true" applyFont="true" applyFill="true" applyBorder="true" applyAlignment="true">
      <alignment horizontal="right" vertical="center"/>
    </xf>
    <xf numFmtId="0" fontId="8" fillId="2" borderId="2" xfId="1" applyFont="true" applyFill="true" applyBorder="true" applyAlignment="true">
      <alignment horizontal="left" vertical="center"/>
    </xf>
    <xf numFmtId="0" fontId="3" fillId="2" borderId="2" xfId="1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vertical="center"/>
    </xf>
    <xf numFmtId="0" fontId="10" fillId="2" borderId="0" xfId="1" applyFont="true" applyFill="true"/>
    <xf numFmtId="0" fontId="8" fillId="2" borderId="1" xfId="1" applyFont="true" applyFill="true" applyBorder="true" applyAlignment="true">
      <alignment horizontal="right" vertical="center"/>
    </xf>
    <xf numFmtId="0" fontId="8" fillId="2" borderId="11" xfId="1" applyFont="true" applyFill="true" applyBorder="true" applyAlignment="true">
      <alignment horizontal="right" vertical="center"/>
    </xf>
    <xf numFmtId="0" fontId="6" fillId="2" borderId="0" xfId="1" applyFont="true" applyFill="true" applyAlignment="true">
      <alignment horizontal="center" vertical="center"/>
    </xf>
    <xf numFmtId="0" fontId="8" fillId="2" borderId="0" xfId="1" applyFont="true" applyFill="true" applyAlignment="true">
      <alignment vertical="center"/>
    </xf>
    <xf numFmtId="0" fontId="8" fillId="2" borderId="0" xfId="1" applyFont="true" applyFill="true" applyAlignment="true">
      <alignment horizontal="right" vertical="center"/>
    </xf>
    <xf numFmtId="0" fontId="8" fillId="2" borderId="1" xfId="1" applyFont="true" applyFill="true" applyBorder="true" applyAlignment="true">
      <alignment vertical="center"/>
    </xf>
    <xf numFmtId="176" fontId="8" fillId="4" borderId="2" xfId="1" applyNumberFormat="true" applyFont="true" applyFill="true" applyBorder="true" applyAlignment="true">
      <alignment horizontal="center" vertical="center"/>
    </xf>
    <xf numFmtId="176" fontId="3" fillId="2" borderId="2" xfId="1" applyNumberFormat="true" applyFont="true" applyFill="true" applyBorder="true" applyAlignment="true">
      <alignment horizontal="right" vertical="center" wrapText="true"/>
    </xf>
    <xf numFmtId="49" fontId="3" fillId="2" borderId="0" xfId="1" applyNumberFormat="true" applyFont="true" applyFill="true" applyAlignment="true">
      <alignment horizontal="center" vertical="center"/>
    </xf>
    <xf numFmtId="49" fontId="3" fillId="2" borderId="10" xfId="1" applyNumberFormat="true" applyFont="true" applyFill="true" applyBorder="true" applyAlignment="true">
      <alignment vertical="center"/>
    </xf>
    <xf numFmtId="49" fontId="3" fillId="2" borderId="10" xfId="1" applyNumberFormat="true" applyFont="true" applyFill="true" applyBorder="true" applyAlignment="true">
      <alignment vertical="center" wrapText="true"/>
    </xf>
    <xf numFmtId="176" fontId="3" fillId="2" borderId="3" xfId="1" applyNumberFormat="true" applyFont="true" applyFill="true" applyBorder="true" applyAlignment="true">
      <alignment horizontal="right" vertical="center"/>
    </xf>
    <xf numFmtId="49" fontId="3" fillId="2" borderId="12" xfId="1" applyNumberFormat="true" applyFont="true" applyFill="true" applyBorder="true" applyAlignment="true">
      <alignment vertical="center"/>
    </xf>
    <xf numFmtId="176" fontId="3" fillId="2" borderId="13" xfId="1" applyNumberFormat="true" applyFont="true" applyFill="true" applyBorder="true" applyAlignment="true">
      <alignment horizontal="right" vertical="center"/>
    </xf>
    <xf numFmtId="176" fontId="3" fillId="2" borderId="13" xfId="1" applyNumberFormat="true" applyFont="true" applyFill="true" applyBorder="true" applyAlignment="true">
      <alignment horizontal="center" vertical="center"/>
    </xf>
    <xf numFmtId="49" fontId="3" fillId="2" borderId="12" xfId="1" applyNumberFormat="true" applyFont="true" applyFill="true" applyBorder="true" applyAlignment="true">
      <alignment vertical="center" wrapText="true"/>
    </xf>
    <xf numFmtId="49" fontId="3" fillId="2" borderId="13" xfId="1" applyNumberFormat="true" applyFont="true" applyFill="true" applyBorder="true" applyAlignment="true">
      <alignment horizontal="center" vertical="center"/>
    </xf>
    <xf numFmtId="49" fontId="3" fillId="2" borderId="14" xfId="1" applyNumberFormat="true" applyFont="true" applyFill="true" applyBorder="true" applyAlignment="true">
      <alignment vertical="center"/>
    </xf>
    <xf numFmtId="49" fontId="3" fillId="2" borderId="15" xfId="1" applyNumberFormat="true" applyFont="true" applyFill="true" applyBorder="true" applyAlignment="true">
      <alignment horizontal="center" vertical="center"/>
    </xf>
    <xf numFmtId="49" fontId="11" fillId="2" borderId="6" xfId="1" applyNumberFormat="true" applyFont="true" applyFill="true" applyBorder="true" applyAlignment="true">
      <alignment horizontal="center" vertical="center"/>
    </xf>
    <xf numFmtId="49" fontId="3" fillId="2" borderId="7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horizontal="left" vertical="center"/>
    </xf>
    <xf numFmtId="49" fontId="3" fillId="2" borderId="16" xfId="1" applyNumberFormat="true" applyFont="true" applyFill="true" applyBorder="true" applyAlignment="true">
      <alignment vertical="center"/>
    </xf>
    <xf numFmtId="176" fontId="3" fillId="3" borderId="16" xfId="1" applyNumberFormat="true" applyFont="true" applyFill="true" applyBorder="true" applyAlignment="true">
      <alignment horizontal="right" vertical="center"/>
    </xf>
    <xf numFmtId="176" fontId="3" fillId="3" borderId="13" xfId="1" applyNumberFormat="true" applyFont="true" applyFill="true" applyBorder="true" applyAlignment="true">
      <alignment horizontal="right" vertical="center"/>
    </xf>
    <xf numFmtId="49" fontId="3" fillId="2" borderId="5" xfId="1" applyNumberFormat="true" applyFont="true" applyFill="true" applyBorder="true" applyAlignment="true">
      <alignment horizontal="center" vertical="center"/>
    </xf>
    <xf numFmtId="49" fontId="11" fillId="2" borderId="17" xfId="1" applyNumberFormat="true" applyFont="true" applyFill="true" applyBorder="true" applyAlignment="true">
      <alignment horizontal="center" vertical="center"/>
    </xf>
    <xf numFmtId="49" fontId="11" fillId="2" borderId="7" xfId="1" applyNumberFormat="true" applyFont="true" applyFill="true" applyBorder="true" applyAlignment="true">
      <alignment horizontal="center" vertical="center"/>
    </xf>
    <xf numFmtId="0" fontId="3" fillId="2" borderId="0" xfId="1" applyFont="true" applyFill="true" applyAlignment="true">
      <alignment vertical="center"/>
    </xf>
    <xf numFmtId="49" fontId="3" fillId="2" borderId="0" xfId="1" applyNumberFormat="true" applyFont="true" applyFill="true" applyAlignment="true">
      <alignment horizontal="right" vertical="center"/>
    </xf>
    <xf numFmtId="0" fontId="3" fillId="2" borderId="0" xfId="1" applyFont="true" applyFill="true" applyAlignment="true">
      <alignment horizontal="right" vertical="center"/>
    </xf>
    <xf numFmtId="176" fontId="3" fillId="2" borderId="16" xfId="1" applyNumberFormat="true" applyFont="true" applyFill="true" applyBorder="true" applyAlignment="true">
      <alignment horizontal="right" vertical="center"/>
    </xf>
    <xf numFmtId="49" fontId="4" fillId="2" borderId="0" xfId="1" applyNumberFormat="true" applyFont="true" applyFill="true" applyAlignment="true">
      <alignment horizontal="center" vertical="center"/>
    </xf>
    <xf numFmtId="49" fontId="3" fillId="2" borderId="14" xfId="1" applyNumberFormat="true" applyFont="true" applyFill="true" applyBorder="true" applyAlignment="true">
      <alignment vertical="center" wrapText="true"/>
    </xf>
    <xf numFmtId="49" fontId="3" fillId="2" borderId="18" xfId="1" applyNumberFormat="true" applyFont="true" applyFill="true" applyBorder="true" applyAlignment="true">
      <alignment vertical="center" wrapText="true"/>
    </xf>
    <xf numFmtId="49" fontId="3" fillId="2" borderId="2" xfId="1" applyNumberFormat="true" applyFont="true" applyFill="true" applyBorder="true" applyAlignment="true">
      <alignment horizontal="center" vertical="center" wrapText="true"/>
    </xf>
    <xf numFmtId="176" fontId="3" fillId="2" borderId="2" xfId="1" applyNumberFormat="true" applyFont="true" applyFill="true" applyBorder="true" applyAlignment="true">
      <alignment horizontal="center" vertical="center"/>
    </xf>
    <xf numFmtId="176" fontId="3" fillId="2" borderId="3" xfId="1" applyNumberFormat="true" applyFont="true" applyFill="true" applyBorder="true" applyAlignment="true">
      <alignment horizontal="center" vertical="center"/>
    </xf>
    <xf numFmtId="49" fontId="3" fillId="2" borderId="3" xfId="1" applyNumberFormat="true" applyFont="true" applyFill="true" applyBorder="true" applyAlignment="true">
      <alignment horizontal="left" vertical="center"/>
    </xf>
    <xf numFmtId="49" fontId="3" fillId="2" borderId="18" xfId="1" applyNumberFormat="true" applyFont="true" applyFill="true" applyBorder="true" applyAlignment="true">
      <alignment vertical="center"/>
    </xf>
    <xf numFmtId="49" fontId="3" fillId="2" borderId="3" xfId="1" applyNumberFormat="true" applyFont="true" applyFill="true" applyBorder="true" applyAlignment="true">
      <alignment horizontal="center" vertical="center"/>
    </xf>
    <xf numFmtId="49" fontId="3" fillId="2" borderId="10" xfId="1" applyNumberFormat="true" applyFont="true" applyFill="true" applyBorder="true" applyAlignment="true">
      <alignment horizontal="center" vertical="center"/>
    </xf>
    <xf numFmtId="49" fontId="3" fillId="2" borderId="0" xfId="1" applyNumberFormat="true" applyFont="true" applyFill="true" applyAlignment="true">
      <alignment vertical="center"/>
    </xf>
    <xf numFmtId="49" fontId="3" fillId="2" borderId="5" xfId="1" applyNumberFormat="true" applyFont="true" applyFill="true" applyBorder="true" applyAlignment="true">
      <alignment vertical="center"/>
    </xf>
    <xf numFmtId="49" fontId="3" fillId="2" borderId="8" xfId="1" applyNumberFormat="true" applyFont="true" applyFill="true" applyBorder="true" applyAlignment="true">
      <alignment vertical="center"/>
    </xf>
    <xf numFmtId="49" fontId="3" fillId="2" borderId="13" xfId="1" applyNumberFormat="true" applyFont="true" applyFill="true" applyBorder="true" applyAlignment="true">
      <alignment horizontal="left" vertical="center"/>
    </xf>
    <xf numFmtId="49" fontId="3" fillId="2" borderId="16" xfId="1" applyNumberFormat="true" applyFont="true" applyFill="true" applyBorder="true" applyAlignment="true">
      <alignment horizontal="center" vertical="center"/>
    </xf>
    <xf numFmtId="176" fontId="3" fillId="3" borderId="2" xfId="1" applyNumberFormat="true" applyFont="true" applyFill="true" applyBorder="true" applyAlignment="true">
      <alignment horizontal="right" vertical="center"/>
    </xf>
    <xf numFmtId="49" fontId="3" fillId="2" borderId="19" xfId="1" applyNumberFormat="true" applyFont="true" applyFill="true" applyBorder="true" applyAlignment="true">
      <alignment vertical="center" wrapText="true"/>
    </xf>
    <xf numFmtId="176" fontId="3" fillId="2" borderId="5" xfId="1" applyNumberFormat="true" applyFont="true" applyFill="true" applyBorder="true" applyAlignment="true">
      <alignment horizontal="right" vertical="center"/>
    </xf>
    <xf numFmtId="176" fontId="3" fillId="2" borderId="8" xfId="1" applyNumberFormat="true" applyFont="true" applyFill="true" applyBorder="true" applyAlignment="true">
      <alignment horizontal="right" vertical="center"/>
    </xf>
    <xf numFmtId="49" fontId="3" fillId="2" borderId="8" xfId="1" applyNumberFormat="true" applyFont="true" applyFill="true" applyBorder="true" applyAlignment="true">
      <alignment vertical="center" wrapText="true"/>
    </xf>
    <xf numFmtId="176" fontId="3" fillId="3" borderId="17" xfId="1" applyNumberFormat="true" applyFont="true" applyFill="true" applyBorder="true" applyAlignment="true">
      <alignment horizontal="right" vertical="center"/>
    </xf>
    <xf numFmtId="176" fontId="3" fillId="3" borderId="19" xfId="1" applyNumberFormat="true" applyFont="true" applyFill="true" applyBorder="true" applyAlignment="true">
      <alignment horizontal="right" vertical="center"/>
    </xf>
    <xf numFmtId="49" fontId="3" fillId="2" borderId="7" xfId="1" applyNumberFormat="true" applyFont="true" applyFill="true" applyBorder="true" applyAlignment="true">
      <alignment horizontal="center" vertical="center"/>
    </xf>
    <xf numFmtId="176" fontId="3" fillId="2" borderId="8" xfId="1" applyNumberFormat="true" applyFont="true" applyFill="true" applyBorder="true" applyAlignment="true">
      <alignment horizontal="center" vertical="center"/>
    </xf>
    <xf numFmtId="176" fontId="3" fillId="2" borderId="6" xfId="1" applyNumberFormat="true" applyFont="true" applyFill="true" applyBorder="true" applyAlignment="true">
      <alignment horizontal="right" vertical="center"/>
    </xf>
    <xf numFmtId="176" fontId="3" fillId="3" borderId="6" xfId="1" applyNumberFormat="true" applyFont="true" applyFill="true" applyBorder="true" applyAlignment="true">
      <alignment horizontal="right" vertical="center"/>
    </xf>
    <xf numFmtId="49" fontId="3" fillId="2" borderId="6" xfId="1" applyNumberFormat="true" applyFont="true" applyFill="true" applyBorder="true" applyAlignment="true">
      <alignment horizontal="center" vertical="center"/>
    </xf>
    <xf numFmtId="176" fontId="3" fillId="2" borderId="9" xfId="1" applyNumberFormat="true" applyFont="true" applyFill="true" applyBorder="true" applyAlignment="true">
      <alignment horizontal="right" vertical="center"/>
    </xf>
    <xf numFmtId="49" fontId="3" fillId="2" borderId="20" xfId="1" applyNumberFormat="true" applyFont="true" applyFill="true" applyBorder="true" applyAlignment="true">
      <alignment horizontal="right" vertical="center"/>
    </xf>
    <xf numFmtId="49" fontId="4" fillId="2" borderId="5" xfId="1" applyNumberFormat="true" applyFont="true" applyFill="true" applyBorder="true" applyAlignment="true">
      <alignment horizontal="center" vertical="center"/>
    </xf>
    <xf numFmtId="49" fontId="4" fillId="2" borderId="6" xfId="1" applyNumberFormat="true" applyFont="true" applyFill="true" applyBorder="true" applyAlignment="true">
      <alignment horizontal="center" vertical="center"/>
    </xf>
    <xf numFmtId="178" fontId="3" fillId="2" borderId="5" xfId="1" applyNumberFormat="true" applyFont="true" applyFill="true" applyBorder="true" applyAlignment="true">
      <alignment horizontal="right" vertical="center"/>
    </xf>
    <xf numFmtId="178" fontId="3" fillId="2" borderId="17" xfId="1" applyNumberFormat="true" applyFont="true" applyFill="true" applyBorder="true" applyAlignment="true">
      <alignment horizontal="right" vertical="center"/>
    </xf>
    <xf numFmtId="178" fontId="3" fillId="2" borderId="2" xfId="1" applyNumberFormat="true" applyFont="true" applyFill="true" applyBorder="true" applyAlignment="true">
      <alignment horizontal="right" vertical="center"/>
    </xf>
    <xf numFmtId="178" fontId="3" fillId="2" borderId="8" xfId="1" applyNumberFormat="true" applyFont="true" applyFill="true" applyBorder="true" applyAlignment="true">
      <alignment horizontal="right" vertical="center"/>
    </xf>
    <xf numFmtId="178" fontId="3" fillId="2" borderId="15" xfId="1" applyNumberFormat="true" applyFont="true" applyFill="true" applyBorder="true" applyAlignment="true">
      <alignment horizontal="right" vertical="center"/>
    </xf>
    <xf numFmtId="49" fontId="3" fillId="2" borderId="21" xfId="1" applyNumberFormat="true" applyFont="true" applyFill="true" applyBorder="true" applyAlignment="true">
      <alignment horizontal="center" vertical="center"/>
    </xf>
    <xf numFmtId="176" fontId="3" fillId="3" borderId="5" xfId="1" applyNumberFormat="true" applyFont="true" applyFill="true" applyBorder="true" applyAlignment="true">
      <alignment horizontal="right" vertical="center"/>
    </xf>
    <xf numFmtId="176" fontId="3" fillId="2" borderId="17" xfId="1" applyNumberFormat="true" applyFont="true" applyFill="true" applyBorder="true" applyAlignment="true">
      <alignment horizontal="right" vertical="center"/>
    </xf>
    <xf numFmtId="176" fontId="3" fillId="3" borderId="8" xfId="1" applyNumberFormat="true" applyFont="true" applyFill="true" applyBorder="true" applyAlignment="true">
      <alignment horizontal="right" vertical="center"/>
    </xf>
    <xf numFmtId="49" fontId="3" fillId="2" borderId="9" xfId="1" applyNumberFormat="true" applyFont="true" applyFill="true" applyBorder="true" applyAlignment="true">
      <alignment horizontal="right" vertical="center"/>
    </xf>
    <xf numFmtId="0" fontId="12" fillId="2" borderId="0" xfId="1" applyFont="true" applyFill="true"/>
    <xf numFmtId="49" fontId="7" fillId="2" borderId="0" xfId="1" applyNumberFormat="true" applyFont="true" applyFill="true"/>
    <xf numFmtId="49" fontId="3" fillId="2" borderId="20" xfId="1" applyNumberFormat="true" applyFont="true" applyFill="true" applyBorder="true" applyAlignment="true">
      <alignment vertical="center"/>
    </xf>
    <xf numFmtId="49" fontId="7" fillId="2" borderId="20" xfId="1" applyNumberFormat="true" applyFont="true" applyFill="true" applyBorder="true"/>
    <xf numFmtId="49" fontId="4" fillId="2" borderId="5" xfId="1" applyNumberFormat="true" applyFont="true" applyFill="true" applyBorder="true" applyAlignment="true">
      <alignment horizontal="center" vertical="center" wrapText="true"/>
    </xf>
    <xf numFmtId="49" fontId="4" fillId="2" borderId="6" xfId="1" applyNumberFormat="true" applyFont="true" applyFill="true" applyBorder="true" applyAlignment="true">
      <alignment horizontal="center" vertical="center" wrapText="true"/>
    </xf>
    <xf numFmtId="49" fontId="3" fillId="2" borderId="22" xfId="1" applyNumberFormat="true" applyFont="true" applyFill="true" applyBorder="true" applyAlignment="true">
      <alignment horizontal="left" vertical="center"/>
    </xf>
    <xf numFmtId="49" fontId="3" fillId="2" borderId="2" xfId="1" applyNumberFormat="true" applyFont="true" applyFill="true" applyBorder="true" applyAlignment="true">
      <alignment horizontal="left" vertical="center"/>
    </xf>
    <xf numFmtId="0" fontId="11" fillId="2" borderId="0" xfId="1" applyFont="true" applyFill="true" applyAlignment="true">
      <alignment vertical="center"/>
    </xf>
    <xf numFmtId="49" fontId="4" fillId="2" borderId="23" xfId="1" applyNumberFormat="true" applyFont="true" applyFill="true" applyBorder="true" applyAlignment="true">
      <alignment horizontal="center" vertical="center" wrapText="true"/>
    </xf>
    <xf numFmtId="49" fontId="4" fillId="2" borderId="2" xfId="1" applyNumberFormat="true" applyFont="true" applyFill="true" applyBorder="true" applyAlignment="true">
      <alignment horizontal="center" vertical="center" wrapText="true"/>
    </xf>
    <xf numFmtId="49" fontId="3" fillId="3" borderId="2" xfId="1" applyNumberFormat="true" applyFont="true" applyFill="true" applyBorder="true" applyAlignment="true">
      <alignment horizontal="center" vertical="center"/>
    </xf>
    <xf numFmtId="49" fontId="11" fillId="2" borderId="0" xfId="1" applyNumberFormat="true" applyFont="true" applyFill="true" applyAlignment="true">
      <alignment horizontal="right"/>
    </xf>
    <xf numFmtId="0" fontId="11" fillId="2" borderId="0" xfId="1" applyFont="true" applyFill="true" applyAlignment="true">
      <alignment horizontal="right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pane topLeftCell="B5" activePane="bottomRight" state="frozen"/>
      <selection activeCell="A1" sqref="A1:I1"/>
    </sheetView>
  </sheetViews>
  <sheetFormatPr defaultColWidth="8" defaultRowHeight="15"/>
  <cols>
    <col min="1" max="1" width="58.0857142857143" style="1"/>
    <col min="2" max="2" width="23.6666666666667" style="1"/>
    <col min="3" max="3" width="18.2095238095238" style="1"/>
    <col min="4" max="4" width="19.2190476190476" style="1"/>
    <col min="5" max="5" width="22.2285714285714" style="1"/>
    <col min="6" max="6" width="24.0952380952381" style="1"/>
    <col min="7" max="8" width="17.9238095238095" style="1"/>
    <col min="9" max="9" width="18.9333333333333" style="1"/>
  </cols>
  <sheetData>
    <row r="1" ht="45" customHeight="true" spans="1:9">
      <c r="A1" s="2" t="s">
        <v>0</v>
      </c>
      <c r="B1" s="3"/>
      <c r="C1" s="3"/>
      <c r="D1" s="125"/>
      <c r="E1" s="3"/>
      <c r="F1" s="3"/>
      <c r="G1" s="3"/>
      <c r="H1" s="3"/>
      <c r="I1" s="3"/>
    </row>
    <row r="2" ht="19.5" customHeight="true" spans="1:9">
      <c r="A2" s="94"/>
      <c r="B2" s="94"/>
      <c r="C2" s="94"/>
      <c r="D2" s="126"/>
      <c r="E2" s="94"/>
      <c r="F2" s="94"/>
      <c r="G2" s="94"/>
      <c r="H2" s="94"/>
      <c r="I2" s="137" t="s">
        <v>1</v>
      </c>
    </row>
    <row r="3" ht="19.5" customHeight="true" spans="1:9">
      <c r="A3" s="4" t="s">
        <v>2</v>
      </c>
      <c r="B3" s="4"/>
      <c r="C3" s="127"/>
      <c r="D3" s="128"/>
      <c r="E3" s="4"/>
      <c r="F3" s="4"/>
      <c r="G3" s="4"/>
      <c r="H3" s="4"/>
      <c r="I3" s="29" t="s">
        <v>3</v>
      </c>
    </row>
    <row r="4" ht="39.75" customHeight="true" spans="1:9">
      <c r="A4" s="6" t="s">
        <v>4</v>
      </c>
      <c r="B4" s="129" t="s">
        <v>5</v>
      </c>
      <c r="C4" s="130" t="s">
        <v>6</v>
      </c>
      <c r="D4" s="130" t="s">
        <v>7</v>
      </c>
      <c r="E4" s="134" t="s">
        <v>8</v>
      </c>
      <c r="F4" s="135" t="s">
        <v>9</v>
      </c>
      <c r="G4" s="135" t="s">
        <v>10</v>
      </c>
      <c r="H4" s="135" t="s">
        <v>11</v>
      </c>
      <c r="I4" s="129" t="s">
        <v>12</v>
      </c>
    </row>
    <row r="5" ht="27" customHeight="true" spans="1:9">
      <c r="A5" s="131" t="s">
        <v>13</v>
      </c>
      <c r="B5" s="99">
        <f>C5+H5+I5</f>
        <v>183058731.16</v>
      </c>
      <c r="C5" s="75">
        <v>143882813.72</v>
      </c>
      <c r="D5" s="75"/>
      <c r="E5" s="99"/>
      <c r="F5" s="99"/>
      <c r="G5" s="99"/>
      <c r="H5" s="99">
        <v>19958908.61</v>
      </c>
      <c r="I5" s="121">
        <v>19217008.83</v>
      </c>
    </row>
    <row r="6" ht="27" customHeight="true" spans="1:9">
      <c r="A6" s="132" t="s">
        <v>14</v>
      </c>
      <c r="B6" s="99">
        <f>C6+H6+I6</f>
        <v>142748150.92</v>
      </c>
      <c r="C6" s="99">
        <f>企业职工养老保险预算表!C5</f>
        <v>120768130.92</v>
      </c>
      <c r="D6" s="99"/>
      <c r="E6" s="99"/>
      <c r="F6" s="99"/>
      <c r="G6" s="99"/>
      <c r="H6" s="99">
        <f>工伤保险预算表!C5</f>
        <v>13190020</v>
      </c>
      <c r="I6" s="121">
        <f>失业保险预算表!C5</f>
        <v>8790000</v>
      </c>
    </row>
    <row r="7" ht="27" customHeight="true" spans="1:9">
      <c r="A7" s="132" t="s">
        <v>15</v>
      </c>
      <c r="B7" s="99">
        <f>C7+H7+I7</f>
        <v>820000</v>
      </c>
      <c r="C7" s="99">
        <f>企业职工养老保险预算表!C6</f>
        <v>820000</v>
      </c>
      <c r="D7" s="99"/>
      <c r="E7" s="99"/>
      <c r="F7" s="99"/>
      <c r="G7" s="99"/>
      <c r="H7" s="99">
        <f>工伤保险预算表!C8</f>
        <v>0</v>
      </c>
      <c r="I7" s="121">
        <f>失业保险预算表!C6</f>
        <v>0</v>
      </c>
    </row>
    <row r="8" ht="27" customHeight="true" spans="1:9">
      <c r="A8" s="7" t="s">
        <v>16</v>
      </c>
      <c r="B8" s="99">
        <f>C8+H8+I8</f>
        <v>43495</v>
      </c>
      <c r="C8" s="99">
        <f>企业职工养老保险预算表!C8</f>
        <v>32000</v>
      </c>
      <c r="D8" s="99"/>
      <c r="E8" s="99"/>
      <c r="F8" s="99"/>
      <c r="G8" s="99"/>
      <c r="H8" s="99">
        <f>工伤保险预算表!C9</f>
        <v>6495</v>
      </c>
      <c r="I8" s="121">
        <f>失业保险预算表!C7</f>
        <v>5000</v>
      </c>
    </row>
    <row r="9" ht="27" customHeight="true" spans="1:9">
      <c r="A9" s="7" t="s">
        <v>17</v>
      </c>
      <c r="B9" s="99">
        <f>C9</f>
        <v>0</v>
      </c>
      <c r="C9" s="99">
        <f>企业职工养老保险预算表!C9</f>
        <v>0</v>
      </c>
      <c r="D9" s="99"/>
      <c r="E9" s="136"/>
      <c r="F9" s="99"/>
      <c r="G9" s="99"/>
      <c r="H9" s="99"/>
      <c r="I9" s="99"/>
    </row>
    <row r="10" ht="27" customHeight="true" spans="1:9">
      <c r="A10" s="7" t="s">
        <v>18</v>
      </c>
      <c r="B10" s="99">
        <f>C10+H10+I10</f>
        <v>1820000</v>
      </c>
      <c r="C10" s="99">
        <f>企业职工养老保险预算表!C10</f>
        <v>1820000</v>
      </c>
      <c r="D10" s="99"/>
      <c r="E10" s="99"/>
      <c r="F10" s="99"/>
      <c r="G10" s="99"/>
      <c r="H10" s="99">
        <v>0</v>
      </c>
      <c r="I10" s="99">
        <f>失业保险预算表!C8</f>
        <v>0</v>
      </c>
    </row>
    <row r="11" ht="27" customHeight="true" spans="1:9">
      <c r="A11" s="7" t="s">
        <v>19</v>
      </c>
      <c r="B11" s="99">
        <f>C11+H11+I11</f>
        <v>150000</v>
      </c>
      <c r="C11" s="99">
        <f>企业职工养老保险预算表!C11</f>
        <v>150000</v>
      </c>
      <c r="D11" s="99"/>
      <c r="E11" s="99"/>
      <c r="F11" s="99"/>
      <c r="G11" s="99"/>
      <c r="H11" s="99">
        <f>工伤保险预算表!C13</f>
        <v>0</v>
      </c>
      <c r="I11" s="99">
        <f>失业保险预算表!C9</f>
        <v>0</v>
      </c>
    </row>
    <row r="12" ht="27" customHeight="true" spans="1:9">
      <c r="A12" s="7" t="s">
        <v>20</v>
      </c>
      <c r="B12" s="99">
        <f>C12</f>
        <v>0</v>
      </c>
      <c r="C12" s="99">
        <f>企业职工养老保险预算表!C15</f>
        <v>0</v>
      </c>
      <c r="D12" s="99"/>
      <c r="E12" s="99"/>
      <c r="F12" s="99"/>
      <c r="G12" s="99"/>
      <c r="H12" s="99"/>
      <c r="I12" s="99"/>
    </row>
    <row r="13" ht="27" customHeight="true" spans="1:9">
      <c r="A13" s="7" t="s">
        <v>21</v>
      </c>
      <c r="B13" s="99">
        <f>C13</f>
        <v>0</v>
      </c>
      <c r="C13" s="99">
        <f>企业职工养老保险预算表!C17</f>
        <v>0</v>
      </c>
      <c r="D13" s="99"/>
      <c r="E13" s="99"/>
      <c r="F13" s="99"/>
      <c r="G13" s="99"/>
      <c r="H13" s="99"/>
      <c r="I13" s="99"/>
    </row>
    <row r="14" ht="27" customHeight="true" spans="1:9">
      <c r="A14" s="132" t="s">
        <v>22</v>
      </c>
      <c r="B14" s="99">
        <f>C14+H14+I14</f>
        <v>183058731.16</v>
      </c>
      <c r="C14" s="99">
        <v>143882813.72</v>
      </c>
      <c r="D14" s="99"/>
      <c r="E14" s="99"/>
      <c r="F14" s="99"/>
      <c r="G14" s="99"/>
      <c r="H14" s="99">
        <v>19958908.61</v>
      </c>
      <c r="I14" s="99">
        <v>19217008.83</v>
      </c>
    </row>
    <row r="15" ht="27" customHeight="true" spans="1:9">
      <c r="A15" s="132" t="s">
        <v>23</v>
      </c>
      <c r="B15" s="99">
        <f>C15+H15+I15</f>
        <v>35351562.81</v>
      </c>
      <c r="C15" s="99">
        <f>企业职工养老保险预算表!F5+企业职工养老保险预算表!F7+企业职工养老保险预算表!F8+企业职工养老保险预算表!F9</f>
        <v>20292682.8</v>
      </c>
      <c r="D15" s="99"/>
      <c r="E15" s="99"/>
      <c r="F15" s="99"/>
      <c r="G15" s="99"/>
      <c r="H15" s="99">
        <f>工伤保险预算表!F5</f>
        <v>6611393.61</v>
      </c>
      <c r="I15" s="99">
        <f>失业保险预算表!F5+失业保险预算表!F6+失业保险预算表!F7+失业保险预算表!F8+失业保险预算表!F9</f>
        <v>8447486.4</v>
      </c>
    </row>
    <row r="16" ht="27" customHeight="true" spans="1:9">
      <c r="A16" s="132" t="s">
        <v>24</v>
      </c>
      <c r="B16" s="99">
        <f>C16+H16+I16</f>
        <v>0</v>
      </c>
      <c r="C16" s="99">
        <f>企业职工养老保险预算表!F10</f>
        <v>0</v>
      </c>
      <c r="D16" s="99"/>
      <c r="E16" s="99"/>
      <c r="F16" s="99"/>
      <c r="G16" s="99"/>
      <c r="H16" s="99">
        <v>0</v>
      </c>
      <c r="I16" s="99">
        <f>失业保险预算表!F15</f>
        <v>0</v>
      </c>
    </row>
    <row r="17" ht="27" customHeight="true" spans="1:9">
      <c r="A17" s="7" t="s">
        <v>25</v>
      </c>
      <c r="B17" s="99">
        <f>C17+H17+I17</f>
        <v>16000</v>
      </c>
      <c r="C17" s="99">
        <f>企业职工养老保险预算表!F11</f>
        <v>0</v>
      </c>
      <c r="D17" s="99"/>
      <c r="E17" s="99"/>
      <c r="F17" s="99"/>
      <c r="G17" s="99"/>
      <c r="H17" s="99">
        <f>工伤保险预算表!F13</f>
        <v>1000</v>
      </c>
      <c r="I17" s="99">
        <f>失业保险预算表!F16</f>
        <v>15000</v>
      </c>
    </row>
    <row r="18" ht="27" customHeight="true" spans="1:9">
      <c r="A18" s="7" t="s">
        <v>26</v>
      </c>
      <c r="B18" s="99">
        <f>C18</f>
        <v>0</v>
      </c>
      <c r="C18" s="99">
        <f>企业职工养老保险预算表!F15</f>
        <v>0</v>
      </c>
      <c r="D18" s="99"/>
      <c r="E18" s="99"/>
      <c r="F18" s="99"/>
      <c r="G18" s="99"/>
      <c r="H18" s="99"/>
      <c r="I18" s="99"/>
    </row>
    <row r="19" ht="27" customHeight="true" spans="1:9">
      <c r="A19" s="7" t="s">
        <v>27</v>
      </c>
      <c r="B19" s="99">
        <f>C19</f>
        <v>0</v>
      </c>
      <c r="C19" s="99">
        <f>企业职工养老保险预算表!F17</f>
        <v>0</v>
      </c>
      <c r="D19" s="99"/>
      <c r="E19" s="99"/>
      <c r="F19" s="99"/>
      <c r="G19" s="99"/>
      <c r="H19" s="99"/>
      <c r="I19" s="99"/>
    </row>
    <row r="20" ht="27" customHeight="true" spans="1:9">
      <c r="A20" s="131" t="s">
        <v>28</v>
      </c>
      <c r="B20" s="99">
        <f>C20+H20+I20</f>
        <v>0</v>
      </c>
      <c r="C20" s="99">
        <f>企业职工养老保险预算表!F19</f>
        <v>0</v>
      </c>
      <c r="D20" s="99"/>
      <c r="E20" s="99"/>
      <c r="F20" s="99"/>
      <c r="G20" s="99"/>
      <c r="H20" s="99">
        <f>工伤保险预算表!F19</f>
        <v>0</v>
      </c>
      <c r="I20" s="121">
        <f>失业保险预算表!F21</f>
        <v>0</v>
      </c>
    </row>
    <row r="21" ht="27" customHeight="true" spans="1:9">
      <c r="A21" s="132" t="s">
        <v>29</v>
      </c>
      <c r="B21" s="99">
        <f>C21+H21+I21</f>
        <v>0</v>
      </c>
      <c r="C21" s="99">
        <f>企业职工养老保险预算表!F20</f>
        <v>0</v>
      </c>
      <c r="D21" s="99"/>
      <c r="E21" s="99"/>
      <c r="F21" s="99"/>
      <c r="G21" s="99"/>
      <c r="H21" s="99">
        <f>工伤保险预算表!F20</f>
        <v>0</v>
      </c>
      <c r="I21" s="121">
        <f>失业保险预算表!F22</f>
        <v>0</v>
      </c>
    </row>
    <row r="22" ht="27" customHeight="true" spans="1:9">
      <c r="A22" s="126"/>
      <c r="B22" s="133"/>
      <c r="C22" s="133"/>
      <c r="D22" s="35"/>
      <c r="E22" s="133"/>
      <c r="F22" s="133"/>
      <c r="G22" s="133"/>
      <c r="H22" s="133"/>
      <c r="I22" s="138" t="s">
        <v>30</v>
      </c>
    </row>
  </sheetData>
  <mergeCells count="1">
    <mergeCell ref="A1:I1"/>
  </mergeCells>
  <printOptions horizontalCentered="true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37.8571428571429" style="1"/>
    <col min="2" max="3" width="27.247619047619" style="1"/>
    <col min="4" max="4" width="33.4190476190476" style="1"/>
    <col min="5" max="6" width="27.247619047619" style="1"/>
  </cols>
  <sheetData>
    <row r="1" ht="48" customHeight="true" spans="1:6">
      <c r="A1" s="2" t="s">
        <v>31</v>
      </c>
      <c r="B1" s="3"/>
      <c r="C1" s="3"/>
      <c r="D1" s="3"/>
      <c r="E1" s="3"/>
      <c r="F1" s="3"/>
    </row>
    <row r="2" ht="19.5" customHeight="true" spans="1:6">
      <c r="A2" s="84"/>
      <c r="B2" s="84"/>
      <c r="C2" s="84"/>
      <c r="D2" s="84"/>
      <c r="E2" s="81" t="s">
        <v>32</v>
      </c>
      <c r="F2" s="82"/>
    </row>
    <row r="3" ht="19.5" customHeight="true" spans="1:6">
      <c r="A3" s="4" t="s">
        <v>2</v>
      </c>
      <c r="B3" s="4"/>
      <c r="C3" s="4"/>
      <c r="D3" s="4"/>
      <c r="E3" s="29"/>
      <c r="F3" s="112" t="s">
        <v>3</v>
      </c>
    </row>
    <row r="4" ht="27" customHeight="true" spans="1:6">
      <c r="A4" s="6" t="s">
        <v>4</v>
      </c>
      <c r="B4" s="6" t="s">
        <v>33</v>
      </c>
      <c r="C4" s="6" t="s">
        <v>34</v>
      </c>
      <c r="D4" s="6" t="s">
        <v>4</v>
      </c>
      <c r="E4" s="113" t="s">
        <v>33</v>
      </c>
      <c r="F4" s="114" t="s">
        <v>34</v>
      </c>
    </row>
    <row r="5" ht="28.5" customHeight="true" spans="1:6">
      <c r="A5" s="7" t="s">
        <v>35</v>
      </c>
      <c r="B5" s="46">
        <v>113499680.09</v>
      </c>
      <c r="C5" s="46">
        <v>120768130.92</v>
      </c>
      <c r="D5" s="7" t="s">
        <v>36</v>
      </c>
      <c r="E5" s="115">
        <v>18134544.36</v>
      </c>
      <c r="F5" s="116">
        <v>19266768</v>
      </c>
    </row>
    <row r="6" ht="28.5" customHeight="true" spans="1:6">
      <c r="A6" s="7" t="s">
        <v>37</v>
      </c>
      <c r="B6" s="46">
        <v>977700</v>
      </c>
      <c r="C6" s="46">
        <v>820000</v>
      </c>
      <c r="D6" s="7" t="s">
        <v>38</v>
      </c>
      <c r="E6" s="117">
        <v>0</v>
      </c>
      <c r="F6" s="118">
        <v>0</v>
      </c>
    </row>
    <row r="7" ht="28.5" customHeight="true" spans="1:6">
      <c r="A7" s="7" t="s">
        <v>39</v>
      </c>
      <c r="B7" s="46">
        <v>977700</v>
      </c>
      <c r="C7" s="46">
        <v>820000</v>
      </c>
      <c r="D7" s="7" t="s">
        <v>40</v>
      </c>
      <c r="E7" s="102">
        <v>0</v>
      </c>
      <c r="F7" s="108">
        <v>0</v>
      </c>
    </row>
    <row r="8" ht="28.5" customHeight="true" spans="1:6">
      <c r="A8" s="7" t="s">
        <v>41</v>
      </c>
      <c r="B8" s="46">
        <v>30000</v>
      </c>
      <c r="C8" s="46">
        <v>32000</v>
      </c>
      <c r="D8" s="95" t="s">
        <v>42</v>
      </c>
      <c r="E8" s="17">
        <v>970996.93</v>
      </c>
      <c r="F8" s="17">
        <v>1025914.8</v>
      </c>
    </row>
    <row r="9" ht="28.5" customHeight="true" spans="1:6">
      <c r="A9" s="7" t="s">
        <v>43</v>
      </c>
      <c r="B9" s="46">
        <v>0</v>
      </c>
      <c r="C9" s="46">
        <v>0</v>
      </c>
      <c r="D9" s="95" t="s">
        <v>44</v>
      </c>
      <c r="E9" s="17">
        <v>0</v>
      </c>
      <c r="F9" s="17">
        <v>0</v>
      </c>
    </row>
    <row r="10" ht="28.5" customHeight="true" spans="1:6">
      <c r="A10" s="32" t="s">
        <v>45</v>
      </c>
      <c r="B10" s="46">
        <v>1420000</v>
      </c>
      <c r="C10" s="46">
        <v>1820000</v>
      </c>
      <c r="D10" s="96" t="s">
        <v>46</v>
      </c>
      <c r="E10" s="108">
        <v>0</v>
      </c>
      <c r="F10" s="17">
        <v>0</v>
      </c>
    </row>
    <row r="11" ht="28.5" customHeight="true" spans="1:6">
      <c r="A11" s="72" t="s">
        <v>47</v>
      </c>
      <c r="B11" s="63">
        <v>145000</v>
      </c>
      <c r="C11" s="63">
        <v>150000</v>
      </c>
      <c r="D11" s="97" t="s">
        <v>48</v>
      </c>
      <c r="E11" s="119">
        <v>0</v>
      </c>
      <c r="F11" s="17">
        <v>0</v>
      </c>
    </row>
    <row r="12" ht="28.5" customHeight="true" spans="1:6">
      <c r="A12" s="74" t="s">
        <v>49</v>
      </c>
      <c r="B12" s="83">
        <v>0</v>
      </c>
      <c r="C12" s="83">
        <v>0</v>
      </c>
      <c r="D12" s="98" t="s">
        <v>50</v>
      </c>
      <c r="E12" s="120" t="s">
        <v>50</v>
      </c>
      <c r="F12" s="110" t="s">
        <v>50</v>
      </c>
    </row>
    <row r="13" ht="28.5" customHeight="true" spans="1:6">
      <c r="A13" s="7" t="s">
        <v>51</v>
      </c>
      <c r="B13" s="99">
        <f>B5+B6+B8+B9+B10+B11</f>
        <v>116072380.09</v>
      </c>
      <c r="C13" s="99">
        <f>C5+C6+C8+C9+C10+C11</f>
        <v>123590130.92</v>
      </c>
      <c r="D13" s="7" t="s">
        <v>52</v>
      </c>
      <c r="E13" s="121">
        <f>E5+E7+E8+E9+E10+E11</f>
        <v>19105541.29</v>
      </c>
      <c r="F13" s="109">
        <f>F5+F7+F8+F9+F10+F11</f>
        <v>20292682.8</v>
      </c>
    </row>
    <row r="14" ht="28.5" customHeight="true" spans="1:6">
      <c r="A14" s="32" t="s">
        <v>53</v>
      </c>
      <c r="B14" s="46">
        <v>19105541.29</v>
      </c>
      <c r="C14" s="46">
        <v>20292682.8</v>
      </c>
      <c r="D14" s="32" t="s">
        <v>54</v>
      </c>
      <c r="E14" s="101">
        <v>0</v>
      </c>
      <c r="F14" s="122">
        <v>0</v>
      </c>
    </row>
    <row r="15" ht="39.75" customHeight="true" spans="1:6">
      <c r="A15" s="100" t="s">
        <v>55</v>
      </c>
      <c r="B15" s="46">
        <v>0</v>
      </c>
      <c r="C15" s="101">
        <v>0</v>
      </c>
      <c r="D15" s="100" t="s">
        <v>56</v>
      </c>
      <c r="E15" s="46">
        <v>0</v>
      </c>
      <c r="F15" s="63">
        <v>0</v>
      </c>
    </row>
    <row r="16" ht="28.5" customHeight="true" spans="1:6">
      <c r="A16" s="32" t="s">
        <v>57</v>
      </c>
      <c r="B16" s="46">
        <v>0</v>
      </c>
      <c r="C16" s="46">
        <v>0</v>
      </c>
      <c r="D16" s="32" t="s">
        <v>58</v>
      </c>
      <c r="E16" s="101">
        <v>116072380.09</v>
      </c>
      <c r="F16" s="122">
        <v>123590130.92</v>
      </c>
    </row>
    <row r="17" ht="31.5" customHeight="true" spans="1:6">
      <c r="A17" s="100" t="s">
        <v>59</v>
      </c>
      <c r="B17" s="63">
        <v>0</v>
      </c>
      <c r="C17" s="102">
        <v>0</v>
      </c>
      <c r="D17" s="100" t="s">
        <v>60</v>
      </c>
      <c r="E17" s="46">
        <v>0</v>
      </c>
      <c r="F17" s="63">
        <v>0</v>
      </c>
    </row>
    <row r="18" ht="31.5" customHeight="true" spans="1:6">
      <c r="A18" s="103" t="s">
        <v>61</v>
      </c>
      <c r="B18" s="104">
        <f>B13+B14+B16</f>
        <v>135177921.38</v>
      </c>
      <c r="C18" s="105">
        <f>C13+C14+C16</f>
        <v>143882813.72</v>
      </c>
      <c r="D18" s="32" t="s">
        <v>62</v>
      </c>
      <c r="E18" s="123">
        <f>E13+E14+E16</f>
        <v>135177921.38</v>
      </c>
      <c r="F18" s="109">
        <f>F13+F14+F16</f>
        <v>143882813.72</v>
      </c>
    </row>
    <row r="19" ht="28.5" customHeight="true" spans="1:6">
      <c r="A19" s="106" t="s">
        <v>50</v>
      </c>
      <c r="B19" s="89" t="s">
        <v>50</v>
      </c>
      <c r="C19" s="107" t="s">
        <v>50</v>
      </c>
      <c r="D19" s="25" t="s">
        <v>63</v>
      </c>
      <c r="E19" s="109">
        <f>B18-E18</f>
        <v>0</v>
      </c>
      <c r="F19" s="109">
        <f>C18-F18</f>
        <v>0</v>
      </c>
    </row>
    <row r="20" ht="28.5" customHeight="true" spans="1:6">
      <c r="A20" s="25" t="s">
        <v>64</v>
      </c>
      <c r="B20" s="108">
        <v>0</v>
      </c>
      <c r="C20" s="109">
        <f>E20</f>
        <v>0</v>
      </c>
      <c r="D20" s="25" t="s">
        <v>65</v>
      </c>
      <c r="E20" s="109">
        <f>B20+E19</f>
        <v>0</v>
      </c>
      <c r="F20" s="109">
        <f>C20+F19</f>
        <v>0</v>
      </c>
    </row>
    <row r="21" ht="28.5" customHeight="true" spans="1:6">
      <c r="A21" s="110" t="s">
        <v>66</v>
      </c>
      <c r="B21" s="109">
        <f>B18+B20</f>
        <v>135177921.38</v>
      </c>
      <c r="C21" s="109">
        <f>C18+C20</f>
        <v>143882813.72</v>
      </c>
      <c r="D21" s="110" t="s">
        <v>66</v>
      </c>
      <c r="E21" s="109">
        <f>E18+E20</f>
        <v>135177921.38</v>
      </c>
      <c r="F21" s="109">
        <f>F18+F20</f>
        <v>143882813.72</v>
      </c>
    </row>
    <row r="22" ht="28.5" customHeight="true" spans="1:6">
      <c r="A22" s="26"/>
      <c r="B22" s="111">
        <v>0</v>
      </c>
      <c r="C22" s="111"/>
      <c r="D22" s="26"/>
      <c r="E22" s="111">
        <v>0</v>
      </c>
      <c r="F22" s="124" t="s">
        <v>67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10" activePane="bottomRight" state="frozen"/>
      <selection activeCell="A1" sqref="A1:F1"/>
    </sheetView>
  </sheetViews>
  <sheetFormatPr defaultColWidth="8" defaultRowHeight="15" outlineLevelCol="5"/>
  <cols>
    <col min="1" max="1" width="44.7428571428571" style="1"/>
    <col min="2" max="3" width="30.4" style="1"/>
    <col min="4" max="4" width="47.752380952381" style="1"/>
    <col min="5" max="6" width="30.4" style="1"/>
  </cols>
  <sheetData>
    <row r="1" ht="48" customHeight="true" spans="1:6">
      <c r="A1" s="2" t="s">
        <v>68</v>
      </c>
      <c r="B1" s="3"/>
      <c r="C1" s="3"/>
      <c r="D1" s="3"/>
      <c r="E1" s="3"/>
      <c r="F1" s="3"/>
    </row>
    <row r="2" ht="21" customHeight="true" spans="1:6">
      <c r="A2" s="84"/>
      <c r="B2" s="84"/>
      <c r="C2" s="84"/>
      <c r="D2" s="84"/>
      <c r="E2" s="81" t="s">
        <v>69</v>
      </c>
      <c r="F2" s="82"/>
    </row>
    <row r="3" ht="21" customHeight="true" spans="1:6">
      <c r="A3" s="4" t="s">
        <v>2</v>
      </c>
      <c r="B3" s="4"/>
      <c r="C3" s="4"/>
      <c r="D3" s="4"/>
      <c r="E3" s="29"/>
      <c r="F3" s="29" t="s">
        <v>3</v>
      </c>
    </row>
    <row r="4" ht="39.75" customHeight="true" spans="1:6">
      <c r="A4" s="6" t="s">
        <v>4</v>
      </c>
      <c r="B4" s="6" t="s">
        <v>33</v>
      </c>
      <c r="C4" s="6" t="s">
        <v>34</v>
      </c>
      <c r="D4" s="6" t="s">
        <v>4</v>
      </c>
      <c r="E4" s="6" t="s">
        <v>33</v>
      </c>
      <c r="F4" s="6" t="s">
        <v>34</v>
      </c>
    </row>
    <row r="5" ht="28.5" customHeight="true" spans="1:6">
      <c r="A5" s="7" t="s">
        <v>70</v>
      </c>
      <c r="B5" s="46">
        <v>10021197.99</v>
      </c>
      <c r="C5" s="46">
        <v>13190020</v>
      </c>
      <c r="D5" s="61" t="s">
        <v>71</v>
      </c>
      <c r="E5" s="46">
        <v>9275920.96</v>
      </c>
      <c r="F5" s="46">
        <v>6611393.61</v>
      </c>
    </row>
    <row r="6" ht="30" customHeight="true" spans="1:6">
      <c r="A6" s="11" t="s">
        <v>72</v>
      </c>
      <c r="B6" s="46">
        <v>76050.79</v>
      </c>
      <c r="C6" s="46">
        <v>85207.27</v>
      </c>
      <c r="D6" s="62" t="s">
        <v>73</v>
      </c>
      <c r="E6" s="46">
        <v>275469.59</v>
      </c>
      <c r="F6" s="46">
        <v>283733.66</v>
      </c>
    </row>
    <row r="7" ht="28.5" customHeight="true" spans="1:6">
      <c r="A7" s="21" t="s">
        <v>74</v>
      </c>
      <c r="B7" s="46">
        <v>0</v>
      </c>
      <c r="C7" s="46">
        <v>0</v>
      </c>
      <c r="D7" s="64" t="s">
        <v>75</v>
      </c>
      <c r="E7" s="46">
        <v>5592967.93</v>
      </c>
      <c r="F7" s="46">
        <v>4008705.68</v>
      </c>
    </row>
    <row r="8" ht="30" customHeight="true" spans="1:6">
      <c r="A8" s="74" t="s">
        <v>37</v>
      </c>
      <c r="B8" s="46">
        <v>0</v>
      </c>
      <c r="C8" s="46">
        <v>0</v>
      </c>
      <c r="D8" s="85" t="s">
        <v>76</v>
      </c>
      <c r="E8" s="63">
        <v>3407483.44</v>
      </c>
      <c r="F8" s="63">
        <v>2318954.27</v>
      </c>
    </row>
    <row r="9" ht="28.5" customHeight="true" spans="1:6">
      <c r="A9" s="7" t="s">
        <v>41</v>
      </c>
      <c r="B9" s="46">
        <v>6392</v>
      </c>
      <c r="C9" s="46">
        <v>6495</v>
      </c>
      <c r="D9" s="86" t="s">
        <v>77</v>
      </c>
      <c r="E9" s="83">
        <v>0</v>
      </c>
      <c r="F9" s="83">
        <v>0</v>
      </c>
    </row>
    <row r="10" ht="30.75" customHeight="true" spans="1:6">
      <c r="A10" s="87" t="s">
        <v>50</v>
      </c>
      <c r="B10" s="88" t="s">
        <v>50</v>
      </c>
      <c r="C10" s="88" t="s">
        <v>50</v>
      </c>
      <c r="D10" s="7" t="s">
        <v>78</v>
      </c>
      <c r="E10" s="46">
        <v>0</v>
      </c>
      <c r="F10" s="46">
        <v>0</v>
      </c>
    </row>
    <row r="11" ht="30.75" customHeight="true" spans="1:6">
      <c r="A11" s="88" t="s">
        <v>50</v>
      </c>
      <c r="B11" s="88" t="s">
        <v>50</v>
      </c>
      <c r="C11" s="88" t="s">
        <v>50</v>
      </c>
      <c r="D11" s="7" t="s">
        <v>79</v>
      </c>
      <c r="E11" s="46">
        <v>0</v>
      </c>
      <c r="F11" s="46">
        <v>0</v>
      </c>
    </row>
    <row r="12" ht="30.75" customHeight="true" spans="1:6">
      <c r="A12" s="89" t="s">
        <v>50</v>
      </c>
      <c r="B12" s="89" t="s">
        <v>50</v>
      </c>
      <c r="C12" s="89" t="s">
        <v>50</v>
      </c>
      <c r="D12" s="7" t="s">
        <v>80</v>
      </c>
      <c r="E12" s="63">
        <v>118300</v>
      </c>
      <c r="F12" s="63">
        <v>150000</v>
      </c>
    </row>
    <row r="13" ht="30.75" customHeight="true" spans="1:6">
      <c r="A13" s="74" t="s">
        <v>81</v>
      </c>
      <c r="B13" s="83">
        <v>0</v>
      </c>
      <c r="C13" s="83">
        <v>0</v>
      </c>
      <c r="D13" s="7" t="s">
        <v>82</v>
      </c>
      <c r="E13" s="83">
        <v>365820</v>
      </c>
      <c r="F13" s="83">
        <v>1000</v>
      </c>
    </row>
    <row r="14" ht="28.5" customHeight="true" spans="1:6">
      <c r="A14" s="32" t="s">
        <v>49</v>
      </c>
      <c r="B14" s="63">
        <v>0</v>
      </c>
      <c r="C14" s="63">
        <v>0</v>
      </c>
      <c r="D14" s="90" t="s">
        <v>83</v>
      </c>
      <c r="E14" s="63">
        <v>0</v>
      </c>
      <c r="F14" s="63">
        <v>0</v>
      </c>
    </row>
    <row r="15" ht="28.5" customHeight="true" spans="1:6">
      <c r="A15" s="74" t="s">
        <v>84</v>
      </c>
      <c r="B15" s="75">
        <f>B5+B8+B9+B13</f>
        <v>10027589.99</v>
      </c>
      <c r="C15" s="75">
        <f>C5+C8+C9+C13</f>
        <v>13196515</v>
      </c>
      <c r="D15" s="91" t="s">
        <v>85</v>
      </c>
      <c r="E15" s="75">
        <f>E5+E10+E12+E13</f>
        <v>9760040.96</v>
      </c>
      <c r="F15" s="75">
        <f>F5+F10+F12+F13</f>
        <v>6762393.61</v>
      </c>
    </row>
    <row r="16" ht="28.5" customHeight="true" spans="1:6">
      <c r="A16" s="7" t="s">
        <v>86</v>
      </c>
      <c r="B16" s="46">
        <v>9760040.96</v>
      </c>
      <c r="C16" s="46">
        <v>6762393.61</v>
      </c>
      <c r="D16" s="61" t="s">
        <v>87</v>
      </c>
      <c r="E16" s="46">
        <v>0</v>
      </c>
      <c r="F16" s="46">
        <v>0</v>
      </c>
    </row>
    <row r="17" ht="28.5" customHeight="true" spans="1:6">
      <c r="A17" s="7" t="s">
        <v>88</v>
      </c>
      <c r="B17" s="63">
        <v>0</v>
      </c>
      <c r="C17" s="63">
        <v>0</v>
      </c>
      <c r="D17" s="61" t="s">
        <v>89</v>
      </c>
      <c r="E17" s="63">
        <v>10027589.99</v>
      </c>
      <c r="F17" s="63">
        <v>13196515</v>
      </c>
    </row>
    <row r="18" ht="28.5" customHeight="true" spans="1:6">
      <c r="A18" s="7" t="s">
        <v>90</v>
      </c>
      <c r="B18" s="75">
        <f>B15+B16+B17</f>
        <v>19787630.95</v>
      </c>
      <c r="C18" s="75">
        <f>C15+C16+C17</f>
        <v>19958908.61</v>
      </c>
      <c r="D18" s="61" t="s">
        <v>91</v>
      </c>
      <c r="E18" s="76">
        <f>E15+E16+E17</f>
        <v>19787630.95</v>
      </c>
      <c r="F18" s="76">
        <f>F15+F16+F17</f>
        <v>19958908.61</v>
      </c>
    </row>
    <row r="19" ht="28.5" customHeight="true" spans="1:6">
      <c r="A19" s="8" t="s">
        <v>50</v>
      </c>
      <c r="B19" s="8" t="s">
        <v>50</v>
      </c>
      <c r="C19" s="92" t="s">
        <v>50</v>
      </c>
      <c r="D19" s="61" t="s">
        <v>92</v>
      </c>
      <c r="E19" s="76">
        <f>B18-E18</f>
        <v>0</v>
      </c>
      <c r="F19" s="76">
        <f>C18-F18</f>
        <v>0</v>
      </c>
    </row>
    <row r="20" ht="28.5" customHeight="true" spans="1:6">
      <c r="A20" s="7" t="s">
        <v>93</v>
      </c>
      <c r="B20" s="63">
        <v>0</v>
      </c>
      <c r="C20" s="76">
        <f>E20</f>
        <v>0</v>
      </c>
      <c r="D20" s="61" t="s">
        <v>94</v>
      </c>
      <c r="E20" s="76">
        <f>B20+E19</f>
        <v>0</v>
      </c>
      <c r="F20" s="76">
        <f>C20+F19</f>
        <v>0</v>
      </c>
    </row>
    <row r="21" ht="28.5" customHeight="true" spans="1:6">
      <c r="A21" s="8" t="s">
        <v>66</v>
      </c>
      <c r="B21" s="75">
        <f>B18+B20</f>
        <v>19787630.95</v>
      </c>
      <c r="C21" s="75">
        <f>C18+C20</f>
        <v>19958908.61</v>
      </c>
      <c r="D21" s="93" t="s">
        <v>66</v>
      </c>
      <c r="E21" s="75">
        <f>E18+E20</f>
        <v>19787630.95</v>
      </c>
      <c r="F21" s="75">
        <f>F18+F20</f>
        <v>19958908.61</v>
      </c>
    </row>
    <row r="22" ht="28.5" customHeight="true" spans="1:6">
      <c r="A22" s="94"/>
      <c r="B22" s="80"/>
      <c r="C22" s="80"/>
      <c r="D22" s="94"/>
      <c r="E22" s="80"/>
      <c r="F22" s="82" t="s">
        <v>95</v>
      </c>
    </row>
  </sheetData>
  <mergeCells count="2">
    <mergeCell ref="A1:F1"/>
    <mergeCell ref="E2:F2"/>
  </mergeCells>
  <printOptions horizontalCentered="true"/>
  <pageMargins left="0.78740157480315" right="0.78740157480315" top="1.18110236220472" bottom="1.18110236220472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" outlineLevelCol="5"/>
  <cols>
    <col min="1" max="1" width="39.4380952380952" style="1"/>
    <col min="2" max="3" width="27.247619047619" style="1"/>
    <col min="4" max="4" width="42.1619047619048" style="1"/>
    <col min="5" max="6" width="27.247619047619" style="1"/>
  </cols>
  <sheetData>
    <row r="1" ht="48" customHeight="true" spans="1:6">
      <c r="A1" s="2" t="s">
        <v>96</v>
      </c>
      <c r="B1" s="3"/>
      <c r="C1" s="3"/>
      <c r="D1" s="3"/>
      <c r="E1" s="3"/>
      <c r="F1" s="3"/>
    </row>
    <row r="2" ht="21" customHeight="true" spans="1:6">
      <c r="A2" s="60"/>
      <c r="B2" s="60"/>
      <c r="C2" s="60"/>
      <c r="D2" s="60"/>
      <c r="E2" s="81" t="s">
        <v>97</v>
      </c>
      <c r="F2" s="82"/>
    </row>
    <row r="3" ht="21" customHeight="true" spans="1:6">
      <c r="A3" s="4" t="s">
        <v>2</v>
      </c>
      <c r="B3" s="4"/>
      <c r="C3" s="4"/>
      <c r="D3" s="4"/>
      <c r="E3" s="29"/>
      <c r="F3" s="29" t="s">
        <v>3</v>
      </c>
    </row>
    <row r="4" ht="28.5" customHeight="true" spans="1:6">
      <c r="A4" s="6" t="s">
        <v>4</v>
      </c>
      <c r="B4" s="6" t="s">
        <v>33</v>
      </c>
      <c r="C4" s="6" t="s">
        <v>34</v>
      </c>
      <c r="D4" s="6" t="s">
        <v>4</v>
      </c>
      <c r="E4" s="6" t="s">
        <v>33</v>
      </c>
      <c r="F4" s="6" t="s">
        <v>34</v>
      </c>
    </row>
    <row r="5" ht="28.5" customHeight="true" spans="1:6">
      <c r="A5" s="7" t="s">
        <v>98</v>
      </c>
      <c r="B5" s="46">
        <v>8063968.79</v>
      </c>
      <c r="C5" s="46">
        <v>8790000</v>
      </c>
      <c r="D5" s="61" t="s">
        <v>99</v>
      </c>
      <c r="E5" s="46">
        <v>4822245</v>
      </c>
      <c r="F5" s="46">
        <v>6361200</v>
      </c>
    </row>
    <row r="6" ht="28.5" customHeight="true" spans="1:6">
      <c r="A6" s="7" t="s">
        <v>37</v>
      </c>
      <c r="B6" s="46">
        <v>0</v>
      </c>
      <c r="C6" s="46">
        <v>0</v>
      </c>
      <c r="D6" s="62" t="s">
        <v>100</v>
      </c>
      <c r="E6" s="46">
        <v>1456180</v>
      </c>
      <c r="F6" s="46">
        <v>1998086.4</v>
      </c>
    </row>
    <row r="7" ht="28.5" customHeight="true" spans="1:6">
      <c r="A7" s="7" t="s">
        <v>41</v>
      </c>
      <c r="B7" s="46">
        <v>5000</v>
      </c>
      <c r="C7" s="46">
        <v>5000</v>
      </c>
      <c r="D7" s="61" t="s">
        <v>42</v>
      </c>
      <c r="E7" s="46">
        <v>0</v>
      </c>
      <c r="F7" s="46">
        <v>0</v>
      </c>
    </row>
    <row r="8" ht="28.5" customHeight="true" spans="1:6">
      <c r="A8" s="7" t="s">
        <v>101</v>
      </c>
      <c r="B8" s="46">
        <v>11880</v>
      </c>
      <c r="C8" s="46">
        <v>0</v>
      </c>
      <c r="D8" s="61" t="s">
        <v>102</v>
      </c>
      <c r="E8" s="46">
        <v>0</v>
      </c>
      <c r="F8" s="46">
        <v>0</v>
      </c>
    </row>
    <row r="9" ht="28.5" customHeight="true" spans="1:6">
      <c r="A9" s="7" t="s">
        <v>103</v>
      </c>
      <c r="B9" s="63">
        <v>51622.85</v>
      </c>
      <c r="C9" s="63">
        <v>0</v>
      </c>
      <c r="D9" s="61" t="s">
        <v>104</v>
      </c>
      <c r="E9" s="46">
        <v>25704</v>
      </c>
      <c r="F9" s="46">
        <v>88200</v>
      </c>
    </row>
    <row r="10" ht="28.5" customHeight="true" spans="1:6">
      <c r="A10" s="64" t="s">
        <v>49</v>
      </c>
      <c r="B10" s="65">
        <v>20467.29</v>
      </c>
      <c r="C10" s="65">
        <v>0</v>
      </c>
      <c r="D10" s="62" t="s">
        <v>105</v>
      </c>
      <c r="E10" s="46">
        <v>0</v>
      </c>
      <c r="F10" s="46">
        <v>0</v>
      </c>
    </row>
    <row r="11" ht="28.5" customHeight="true" spans="1:6">
      <c r="A11" s="66" t="s">
        <v>50</v>
      </c>
      <c r="B11" s="66" t="s">
        <v>50</v>
      </c>
      <c r="C11" s="66" t="s">
        <v>50</v>
      </c>
      <c r="D11" s="62" t="s">
        <v>106</v>
      </c>
      <c r="E11" s="46">
        <v>25704</v>
      </c>
      <c r="F11" s="46">
        <v>27360</v>
      </c>
    </row>
    <row r="12" ht="28.5" customHeight="true" spans="1:6">
      <c r="A12" s="66" t="s">
        <v>50</v>
      </c>
      <c r="B12" s="66" t="s">
        <v>50</v>
      </c>
      <c r="C12" s="66" t="s">
        <v>50</v>
      </c>
      <c r="D12" s="67" t="s">
        <v>107</v>
      </c>
      <c r="E12" s="63">
        <v>0</v>
      </c>
      <c r="F12" s="63">
        <v>0</v>
      </c>
    </row>
    <row r="13" ht="28.5" customHeight="true" spans="1:6">
      <c r="A13" s="68" t="s">
        <v>50</v>
      </c>
      <c r="B13" s="66" t="s">
        <v>50</v>
      </c>
      <c r="C13" s="66" t="s">
        <v>50</v>
      </c>
      <c r="D13" s="69" t="s">
        <v>108</v>
      </c>
      <c r="E13" s="83">
        <v>66871</v>
      </c>
      <c r="F13" s="83">
        <v>1809522.43</v>
      </c>
    </row>
    <row r="14" ht="28.5" customHeight="true" spans="1:6">
      <c r="A14" s="70" t="s">
        <v>50</v>
      </c>
      <c r="B14" s="71" t="s">
        <v>50</v>
      </c>
      <c r="C14" s="71" t="s">
        <v>50</v>
      </c>
      <c r="D14" s="69" t="s">
        <v>109</v>
      </c>
      <c r="E14" s="46">
        <v>129000</v>
      </c>
      <c r="F14" s="46">
        <v>150000</v>
      </c>
    </row>
    <row r="15" ht="28.5" customHeight="true" spans="1:6">
      <c r="A15" s="70" t="s">
        <v>50</v>
      </c>
      <c r="B15" s="71" t="s">
        <v>50</v>
      </c>
      <c r="C15" s="71" t="s">
        <v>50</v>
      </c>
      <c r="D15" s="72" t="s">
        <v>110</v>
      </c>
      <c r="E15" s="46">
        <v>0</v>
      </c>
      <c r="F15" s="46">
        <v>0</v>
      </c>
    </row>
    <row r="16" ht="28.5" customHeight="true" spans="1:6">
      <c r="A16" s="70" t="s">
        <v>50</v>
      </c>
      <c r="B16" s="71" t="s">
        <v>50</v>
      </c>
      <c r="C16" s="71" t="s">
        <v>50</v>
      </c>
      <c r="D16" s="73" t="s">
        <v>111</v>
      </c>
      <c r="E16" s="63">
        <v>0</v>
      </c>
      <c r="F16" s="63">
        <v>15000</v>
      </c>
    </row>
    <row r="17" ht="28.5" customHeight="true" spans="1:6">
      <c r="A17" s="74" t="s">
        <v>112</v>
      </c>
      <c r="B17" s="75">
        <f>B5+B6+B7+B8+B9</f>
        <v>8132471.64</v>
      </c>
      <c r="C17" s="75">
        <f>C5+C6+C7+C8+C9</f>
        <v>8795000</v>
      </c>
      <c r="D17" s="74" t="s">
        <v>113</v>
      </c>
      <c r="E17" s="75">
        <f>E5+E6+E7+E8+E9+E13+E14+E15+E16</f>
        <v>6500000</v>
      </c>
      <c r="F17" s="75">
        <f>F5+F6+F7+F8+F9+F13+F14+F15+F16</f>
        <v>10422008.83</v>
      </c>
    </row>
    <row r="18" ht="28.5" customHeight="true" spans="1:6">
      <c r="A18" s="7" t="s">
        <v>114</v>
      </c>
      <c r="B18" s="46">
        <v>6500000</v>
      </c>
      <c r="C18" s="46">
        <v>10422008.83</v>
      </c>
      <c r="D18" s="7" t="s">
        <v>115</v>
      </c>
      <c r="E18" s="46">
        <v>0</v>
      </c>
      <c r="F18" s="46">
        <v>0</v>
      </c>
    </row>
    <row r="19" ht="28.5" customHeight="true" spans="1:6">
      <c r="A19" s="7" t="s">
        <v>116</v>
      </c>
      <c r="B19" s="63">
        <v>0</v>
      </c>
      <c r="C19" s="63">
        <v>0</v>
      </c>
      <c r="D19" s="7" t="s">
        <v>117</v>
      </c>
      <c r="E19" s="63">
        <v>8132471.64</v>
      </c>
      <c r="F19" s="63">
        <v>8795000</v>
      </c>
    </row>
    <row r="20" ht="28.5" customHeight="true" spans="1:6">
      <c r="A20" s="7" t="s">
        <v>118</v>
      </c>
      <c r="B20" s="76">
        <f>B17+B18+B19</f>
        <v>14632471.64</v>
      </c>
      <c r="C20" s="76">
        <f>C17+C18+C19</f>
        <v>19217008.83</v>
      </c>
      <c r="D20" s="7" t="s">
        <v>119</v>
      </c>
      <c r="E20" s="76">
        <f>E17+E18+E19</f>
        <v>14632471.64</v>
      </c>
      <c r="F20" s="76">
        <f>F17+F18+F19</f>
        <v>19217008.83</v>
      </c>
    </row>
    <row r="21" ht="28.5" customHeight="true" spans="1:6">
      <c r="A21" s="77" t="s">
        <v>50</v>
      </c>
      <c r="B21" s="78" t="s">
        <v>50</v>
      </c>
      <c r="C21" s="79" t="s">
        <v>50</v>
      </c>
      <c r="D21" s="7" t="s">
        <v>120</v>
      </c>
      <c r="E21" s="76">
        <f>B20-E20</f>
        <v>0</v>
      </c>
      <c r="F21" s="76">
        <f>C20-F20</f>
        <v>0</v>
      </c>
    </row>
    <row r="22" ht="28.5" customHeight="true" spans="1:6">
      <c r="A22" s="7" t="s">
        <v>93</v>
      </c>
      <c r="B22" s="63">
        <v>0</v>
      </c>
      <c r="C22" s="76">
        <f>E22</f>
        <v>0</v>
      </c>
      <c r="D22" s="7" t="s">
        <v>121</v>
      </c>
      <c r="E22" s="76">
        <f>B22+E21</f>
        <v>0</v>
      </c>
      <c r="F22" s="76">
        <f>C22+F21</f>
        <v>0</v>
      </c>
    </row>
    <row r="23" ht="28.5" customHeight="true" spans="1:6">
      <c r="A23" s="8" t="s">
        <v>66</v>
      </c>
      <c r="B23" s="75">
        <f>B20+B22</f>
        <v>14632471.64</v>
      </c>
      <c r="C23" s="75">
        <f>C20+C22</f>
        <v>19217008.83</v>
      </c>
      <c r="D23" s="8" t="s">
        <v>66</v>
      </c>
      <c r="E23" s="75">
        <f>E20+E22</f>
        <v>14632471.64</v>
      </c>
      <c r="F23" s="75">
        <f>F20+F22</f>
        <v>19217008.83</v>
      </c>
    </row>
    <row r="24" ht="28.5" customHeight="true" spans="1:6">
      <c r="A24" s="80"/>
      <c r="B24" s="80"/>
      <c r="C24" s="80"/>
      <c r="D24" s="80"/>
      <c r="E24" s="80"/>
      <c r="F24" s="82" t="s">
        <v>122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topLeftCell="C1" activePane="bottomRight" state="frozen"/>
      <selection activeCell="A1" sqref="A1:I2"/>
    </sheetView>
  </sheetViews>
  <sheetFormatPr defaultColWidth="8" defaultRowHeight="15"/>
  <cols>
    <col min="1" max="1" width="36" style="1"/>
    <col min="2" max="2" width="25.6666666666667" style="1"/>
    <col min="3" max="3" width="27.9619047619048" style="1"/>
    <col min="4" max="4" width="28.1142857142857" style="1"/>
    <col min="5" max="5" width="24.3809523809524" style="1"/>
    <col min="6" max="6" width="26.3904761904762" style="1"/>
    <col min="7" max="7" width="23.2285714285714" style="1"/>
    <col min="8" max="8" width="22.8" style="1"/>
    <col min="9" max="9" width="25.5238095238095" style="1"/>
  </cols>
  <sheetData>
    <row r="1" ht="31.5" customHeight="true" spans="1:9">
      <c r="A1" s="54" t="s">
        <v>123</v>
      </c>
      <c r="B1" s="35"/>
      <c r="C1" s="35"/>
      <c r="D1" s="35"/>
      <c r="E1" s="35"/>
      <c r="F1" s="35"/>
      <c r="G1" s="35"/>
      <c r="H1" s="35"/>
      <c r="I1" s="35"/>
    </row>
    <row r="2" ht="31.5" customHeight="true" spans="1:9">
      <c r="A2" s="35"/>
      <c r="B2" s="35"/>
      <c r="C2" s="35"/>
      <c r="D2" s="35"/>
      <c r="E2" s="35"/>
      <c r="F2" s="35"/>
      <c r="G2" s="35"/>
      <c r="H2" s="35"/>
      <c r="I2" s="35"/>
    </row>
    <row r="3" ht="21" customHeight="true" spans="1:9">
      <c r="A3" s="55"/>
      <c r="B3" s="55"/>
      <c r="C3" s="55"/>
      <c r="D3" s="55"/>
      <c r="E3" s="55"/>
      <c r="F3" s="55"/>
      <c r="G3" s="56"/>
      <c r="H3" s="55"/>
      <c r="I3" s="56" t="s">
        <v>124</v>
      </c>
    </row>
    <row r="4" ht="21" customHeight="true" spans="1:9">
      <c r="A4" s="36" t="s">
        <v>2</v>
      </c>
      <c r="B4" s="57"/>
      <c r="C4" s="57"/>
      <c r="D4" s="57"/>
      <c r="E4" s="57"/>
      <c r="F4" s="57"/>
      <c r="G4" s="52"/>
      <c r="H4" s="57"/>
      <c r="I4" s="52" t="s">
        <v>3</v>
      </c>
    </row>
    <row r="5" ht="42.75" customHeight="true" spans="1:9">
      <c r="A5" s="40" t="s">
        <v>125</v>
      </c>
      <c r="B5" s="40" t="s">
        <v>5</v>
      </c>
      <c r="C5" s="39" t="s">
        <v>126</v>
      </c>
      <c r="D5" s="39" t="s">
        <v>127</v>
      </c>
      <c r="E5" s="39" t="s">
        <v>128</v>
      </c>
      <c r="F5" s="39" t="s">
        <v>129</v>
      </c>
      <c r="G5" s="39" t="s">
        <v>130</v>
      </c>
      <c r="H5" s="39" t="s">
        <v>11</v>
      </c>
      <c r="I5" s="39" t="s">
        <v>12</v>
      </c>
    </row>
    <row r="6" ht="27.75" customHeight="true" spans="1:9">
      <c r="A6" s="50" t="s">
        <v>131</v>
      </c>
      <c r="B6" s="47">
        <f>B9+B10+B11+B12</f>
        <v>820000</v>
      </c>
      <c r="C6" s="47">
        <f>C9+C10+C11+C12</f>
        <v>820000</v>
      </c>
      <c r="D6" s="47">
        <v>0</v>
      </c>
      <c r="E6" s="47">
        <v>0</v>
      </c>
      <c r="F6" s="47">
        <v>0</v>
      </c>
      <c r="G6" s="47">
        <v>0</v>
      </c>
      <c r="H6" s="47">
        <f>H9+H10+H11+H12</f>
        <v>0</v>
      </c>
      <c r="I6" s="47">
        <f>I9+I10+I11+I12</f>
        <v>0</v>
      </c>
    </row>
    <row r="7" ht="38.25" customHeight="true" spans="1:9">
      <c r="A7" s="50" t="s">
        <v>132</v>
      </c>
      <c r="B7" s="58" t="s">
        <v>50</v>
      </c>
      <c r="C7" s="44" t="s">
        <v>133</v>
      </c>
      <c r="D7" s="44" t="s">
        <v>134</v>
      </c>
      <c r="E7" s="44" t="s">
        <v>135</v>
      </c>
      <c r="F7" s="44" t="s">
        <v>136</v>
      </c>
      <c r="G7" s="44" t="s">
        <v>137</v>
      </c>
      <c r="H7" s="44" t="s">
        <v>138</v>
      </c>
      <c r="I7" s="44" t="s">
        <v>139</v>
      </c>
    </row>
    <row r="8" ht="29.25" customHeight="true" spans="1:9">
      <c r="A8" s="50" t="s">
        <v>140</v>
      </c>
      <c r="B8" s="47">
        <f>C8+H8+I8</f>
        <v>820000</v>
      </c>
      <c r="C8" s="59">
        <v>820000</v>
      </c>
      <c r="D8" s="59"/>
      <c r="E8" s="59"/>
      <c r="F8" s="59"/>
      <c r="G8" s="59"/>
      <c r="H8" s="59">
        <v>0</v>
      </c>
      <c r="I8" s="59">
        <v>0</v>
      </c>
    </row>
    <row r="9" ht="27.75" customHeight="true" spans="1:9">
      <c r="A9" s="50" t="s">
        <v>141</v>
      </c>
      <c r="B9" s="47">
        <f>C9+H9+I9</f>
        <v>0</v>
      </c>
      <c r="C9" s="46">
        <v>0</v>
      </c>
      <c r="D9" s="46"/>
      <c r="E9" s="46"/>
      <c r="F9" s="46"/>
      <c r="G9" s="46"/>
      <c r="H9" s="46">
        <v>0</v>
      </c>
      <c r="I9" s="46">
        <v>0</v>
      </c>
    </row>
    <row r="10" ht="27.75" customHeight="true" spans="1:9">
      <c r="A10" s="50" t="s">
        <v>142</v>
      </c>
      <c r="B10" s="47">
        <f>C10+H10+I10</f>
        <v>0</v>
      </c>
      <c r="C10" s="46">
        <v>0</v>
      </c>
      <c r="D10" s="46"/>
      <c r="E10" s="46"/>
      <c r="F10" s="46"/>
      <c r="G10" s="46"/>
      <c r="H10" s="46">
        <v>0</v>
      </c>
      <c r="I10" s="46">
        <v>0</v>
      </c>
    </row>
    <row r="11" ht="27.75" customHeight="true" spans="1:9">
      <c r="A11" s="50" t="s">
        <v>143</v>
      </c>
      <c r="B11" s="47">
        <f>C11+H11+I11</f>
        <v>0</v>
      </c>
      <c r="C11" s="46">
        <v>0</v>
      </c>
      <c r="D11" s="46"/>
      <c r="E11" s="46"/>
      <c r="F11" s="46"/>
      <c r="G11" s="46"/>
      <c r="H11" s="46">
        <v>0</v>
      </c>
      <c r="I11" s="46">
        <v>0</v>
      </c>
    </row>
    <row r="12" ht="27.75" customHeight="true" spans="1:9">
      <c r="A12" s="50" t="s">
        <v>144</v>
      </c>
      <c r="B12" s="47">
        <f>C12+H12+I12</f>
        <v>820000</v>
      </c>
      <c r="C12" s="46">
        <v>820000</v>
      </c>
      <c r="D12" s="46"/>
      <c r="E12" s="46"/>
      <c r="F12" s="46"/>
      <c r="G12" s="46"/>
      <c r="H12" s="46">
        <v>0</v>
      </c>
      <c r="I12" s="46">
        <v>0</v>
      </c>
    </row>
    <row r="13" ht="27.75" customHeight="true" spans="1:9">
      <c r="A13" s="55"/>
      <c r="B13" s="55"/>
      <c r="C13" s="55"/>
      <c r="D13" s="55"/>
      <c r="E13" s="55"/>
      <c r="F13" s="55"/>
      <c r="G13" s="55"/>
      <c r="H13" s="55"/>
      <c r="I13" s="56" t="s">
        <v>145</v>
      </c>
    </row>
  </sheetData>
  <mergeCells count="1">
    <mergeCell ref="A1:I2"/>
  </mergeCells>
  <printOptions horizontalCentered="true" verticalCentered="true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6" activePane="bottomRight" state="frozen"/>
      <selection activeCell="A1" sqref="A1:B2"/>
    </sheetView>
  </sheetViews>
  <sheetFormatPr defaultColWidth="8" defaultRowHeight="15" outlineLevelCol="1"/>
  <cols>
    <col min="1" max="2" width="71.7047619047619" style="1"/>
  </cols>
  <sheetData>
    <row r="1" ht="31.5" customHeight="true" spans="1:2">
      <c r="A1" s="54" t="s">
        <v>146</v>
      </c>
      <c r="B1" s="35"/>
    </row>
    <row r="2" ht="31.5" customHeight="true" spans="1:2">
      <c r="A2" s="35"/>
      <c r="B2" s="35"/>
    </row>
    <row r="3" ht="21" customHeight="true" spans="1:2">
      <c r="A3" s="55"/>
      <c r="B3" s="56" t="s">
        <v>147</v>
      </c>
    </row>
    <row r="4" ht="21" customHeight="true" spans="1:2">
      <c r="A4" s="36" t="s">
        <v>2</v>
      </c>
      <c r="B4" s="52" t="s">
        <v>3</v>
      </c>
    </row>
    <row r="5" ht="42.75" customHeight="true" spans="1:2">
      <c r="A5" s="40" t="s">
        <v>125</v>
      </c>
      <c r="B5" s="39" t="s">
        <v>148</v>
      </c>
    </row>
    <row r="6" ht="27.75" customHeight="true" spans="1:2">
      <c r="A6" s="50" t="s">
        <v>149</v>
      </c>
      <c r="B6" s="47">
        <f>B7+B8+B9+B10</f>
        <v>820000</v>
      </c>
    </row>
    <row r="7" ht="27.75" customHeight="true" spans="1:2">
      <c r="A7" s="50" t="s">
        <v>150</v>
      </c>
      <c r="B7" s="47">
        <f>B12+B17+B22</f>
        <v>0</v>
      </c>
    </row>
    <row r="8" ht="27.75" customHeight="true" spans="1:2">
      <c r="A8" s="50" t="s">
        <v>151</v>
      </c>
      <c r="B8" s="47">
        <f>B13+B18+B23</f>
        <v>0</v>
      </c>
    </row>
    <row r="9" ht="27.75" customHeight="true" spans="1:2">
      <c r="A9" s="50" t="s">
        <v>152</v>
      </c>
      <c r="B9" s="47">
        <f>B14+B19+B24</f>
        <v>820000</v>
      </c>
    </row>
    <row r="10" ht="27.75" customHeight="true" spans="1:2">
      <c r="A10" s="50" t="s">
        <v>153</v>
      </c>
      <c r="B10" s="47">
        <f>B15+B20+B25</f>
        <v>0</v>
      </c>
    </row>
    <row r="11" ht="27.75" customHeight="true" spans="1:2">
      <c r="A11" s="50" t="s">
        <v>154</v>
      </c>
      <c r="B11" s="47">
        <f>B12+B13+B14+B15</f>
        <v>0</v>
      </c>
    </row>
    <row r="12" ht="27.75" customHeight="true" spans="1:2">
      <c r="A12" s="50" t="s">
        <v>150</v>
      </c>
      <c r="B12" s="46">
        <v>0</v>
      </c>
    </row>
    <row r="13" ht="27.75" customHeight="true" spans="1:2">
      <c r="A13" s="50" t="s">
        <v>151</v>
      </c>
      <c r="B13" s="46">
        <v>0</v>
      </c>
    </row>
    <row r="14" ht="27.75" customHeight="true" spans="1:2">
      <c r="A14" s="50" t="s">
        <v>152</v>
      </c>
      <c r="B14" s="46">
        <v>0</v>
      </c>
    </row>
    <row r="15" ht="27.75" customHeight="true" spans="1:2">
      <c r="A15" s="50" t="s">
        <v>153</v>
      </c>
      <c r="B15" s="46">
        <v>0</v>
      </c>
    </row>
    <row r="16" ht="27.75" customHeight="true" spans="1:2">
      <c r="A16" s="50" t="s">
        <v>155</v>
      </c>
      <c r="B16" s="47">
        <f>B17+B18+B19+B20</f>
        <v>0</v>
      </c>
    </row>
    <row r="17" ht="27.75" customHeight="true" spans="1:2">
      <c r="A17" s="50" t="s">
        <v>150</v>
      </c>
      <c r="B17" s="46">
        <v>0</v>
      </c>
    </row>
    <row r="18" ht="27.75" customHeight="true" spans="1:2">
      <c r="A18" s="50" t="s">
        <v>151</v>
      </c>
      <c r="B18" s="46">
        <v>0</v>
      </c>
    </row>
    <row r="19" ht="27.75" customHeight="true" spans="1:2">
      <c r="A19" s="50" t="s">
        <v>152</v>
      </c>
      <c r="B19" s="46">
        <v>0</v>
      </c>
    </row>
    <row r="20" ht="27.75" customHeight="true" spans="1:2">
      <c r="A20" s="50" t="s">
        <v>153</v>
      </c>
      <c r="B20" s="46">
        <v>0</v>
      </c>
    </row>
    <row r="21" ht="27.75" customHeight="true" spans="1:2">
      <c r="A21" s="50" t="s">
        <v>156</v>
      </c>
      <c r="B21" s="47">
        <f>B22+B23+B24+B25</f>
        <v>820000</v>
      </c>
    </row>
    <row r="22" ht="27.75" customHeight="true" spans="1:2">
      <c r="A22" s="50" t="s">
        <v>150</v>
      </c>
      <c r="B22" s="46">
        <v>0</v>
      </c>
    </row>
    <row r="23" ht="27.75" customHeight="true" spans="1:2">
      <c r="A23" s="50" t="s">
        <v>151</v>
      </c>
      <c r="B23" s="46">
        <v>0</v>
      </c>
    </row>
    <row r="24" ht="27.75" customHeight="true" spans="1:2">
      <c r="A24" s="50" t="s">
        <v>152</v>
      </c>
      <c r="B24" s="46">
        <v>820000</v>
      </c>
    </row>
    <row r="25" ht="27.75" customHeight="true" spans="1:2">
      <c r="A25" s="50" t="s">
        <v>153</v>
      </c>
      <c r="B25" s="46">
        <v>0</v>
      </c>
    </row>
    <row r="26" customHeight="true" spans="1:2">
      <c r="A26" s="51"/>
      <c r="B26" s="56" t="s">
        <v>157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orientation="portrait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7" workbookViewId="0">
      <selection activeCell="A1" sqref="A1:H1"/>
    </sheetView>
  </sheetViews>
  <sheetFormatPr defaultColWidth="8" defaultRowHeight="15" outlineLevelCol="7"/>
  <cols>
    <col min="1" max="1" width="55.9333333333333" style="1"/>
    <col min="2" max="2" width="7.45714285714286" style="1"/>
    <col min="3" max="4" width="24.2380952380952" style="1"/>
    <col min="5" max="5" width="55.9333333333333" style="1"/>
    <col min="6" max="6" width="7.45714285714286" style="1"/>
    <col min="7" max="8" width="24.2380952380952" style="1"/>
  </cols>
  <sheetData>
    <row r="1" ht="63" customHeight="true" spans="1:8">
      <c r="A1" s="34" t="s">
        <v>158</v>
      </c>
      <c r="B1" s="35"/>
      <c r="C1" s="35"/>
      <c r="D1" s="35"/>
      <c r="E1" s="35"/>
      <c r="F1" s="35"/>
      <c r="G1" s="35"/>
      <c r="H1" s="35"/>
    </row>
    <row r="2" ht="21" customHeight="true" spans="1:8">
      <c r="A2" s="36" t="s">
        <v>2</v>
      </c>
      <c r="B2" s="37"/>
      <c r="C2" s="37"/>
      <c r="D2" s="38"/>
      <c r="E2" s="38"/>
      <c r="F2" s="38"/>
      <c r="G2" s="38"/>
      <c r="H2" s="52" t="s">
        <v>159</v>
      </c>
    </row>
    <row r="3" ht="27.75" customHeight="true" spans="1:8">
      <c r="A3" s="39" t="s">
        <v>4</v>
      </c>
      <c r="B3" s="39" t="s">
        <v>160</v>
      </c>
      <c r="C3" s="40" t="s">
        <v>33</v>
      </c>
      <c r="D3" s="40" t="s">
        <v>34</v>
      </c>
      <c r="E3" s="40" t="s">
        <v>4</v>
      </c>
      <c r="F3" s="40" t="s">
        <v>160</v>
      </c>
      <c r="G3" s="40" t="s">
        <v>33</v>
      </c>
      <c r="H3" s="40" t="s">
        <v>34</v>
      </c>
    </row>
    <row r="4" ht="27.75" customHeight="true" spans="1:8">
      <c r="A4" s="41" t="s">
        <v>161</v>
      </c>
      <c r="B4" s="42" t="s">
        <v>50</v>
      </c>
      <c r="C4" s="42" t="s">
        <v>50</v>
      </c>
      <c r="D4" s="42" t="s">
        <v>50</v>
      </c>
      <c r="E4" s="41" t="s">
        <v>162</v>
      </c>
      <c r="F4" s="42" t="s">
        <v>163</v>
      </c>
      <c r="G4" s="46">
        <v>2003476</v>
      </c>
      <c r="H4" s="46">
        <v>2640000</v>
      </c>
    </row>
    <row r="5" ht="27.75" customHeight="true" spans="1:8">
      <c r="A5" s="41" t="s">
        <v>164</v>
      </c>
      <c r="B5" s="42" t="s">
        <v>165</v>
      </c>
      <c r="C5" s="43">
        <f>C6+C8+C9</f>
        <v>9191</v>
      </c>
      <c r="D5" s="43">
        <f>D6+D8+D9</f>
        <v>9247</v>
      </c>
      <c r="E5" s="41" t="s">
        <v>166</v>
      </c>
      <c r="F5" s="42" t="s">
        <v>163</v>
      </c>
      <c r="G5" s="46">
        <v>2640000</v>
      </c>
      <c r="H5" s="46">
        <v>1550000</v>
      </c>
    </row>
    <row r="6" ht="27.75" customHeight="true" spans="1:8">
      <c r="A6" s="41" t="s">
        <v>167</v>
      </c>
      <c r="B6" s="44" t="s">
        <v>165</v>
      </c>
      <c r="C6" s="45">
        <v>8569</v>
      </c>
      <c r="D6" s="45">
        <v>8612</v>
      </c>
      <c r="E6" s="41" t="s">
        <v>168</v>
      </c>
      <c r="F6" s="42" t="s">
        <v>163</v>
      </c>
      <c r="G6" s="47">
        <f>C24-G4+G5</f>
        <v>2640000.07</v>
      </c>
      <c r="H6" s="47">
        <f>D24-H4+H5</f>
        <v>1550000.07</v>
      </c>
    </row>
    <row r="7" ht="27.75" customHeight="true" spans="1:8">
      <c r="A7" s="41" t="s">
        <v>169</v>
      </c>
      <c r="B7" s="44" t="s">
        <v>165</v>
      </c>
      <c r="C7" s="45">
        <v>980</v>
      </c>
      <c r="D7" s="45">
        <v>985</v>
      </c>
      <c r="E7" s="41" t="s">
        <v>170</v>
      </c>
      <c r="F7" s="42" t="s">
        <v>163</v>
      </c>
      <c r="G7" s="46">
        <v>0</v>
      </c>
      <c r="H7" s="46">
        <v>0</v>
      </c>
    </row>
    <row r="8" ht="27.75" customHeight="true" spans="1:8">
      <c r="A8" s="41" t="s">
        <v>171</v>
      </c>
      <c r="B8" s="44" t="s">
        <v>165</v>
      </c>
      <c r="C8" s="45">
        <v>0</v>
      </c>
      <c r="D8" s="45">
        <v>0</v>
      </c>
      <c r="E8" s="41" t="s">
        <v>172</v>
      </c>
      <c r="F8" s="42" t="s">
        <v>163</v>
      </c>
      <c r="G8" s="46">
        <v>8232300</v>
      </c>
      <c r="H8" s="46">
        <v>3000000</v>
      </c>
    </row>
    <row r="9" ht="27.75" customHeight="true" spans="1:8">
      <c r="A9" s="41" t="s">
        <v>173</v>
      </c>
      <c r="B9" s="44" t="s">
        <v>165</v>
      </c>
      <c r="C9" s="45">
        <v>622</v>
      </c>
      <c r="D9" s="45">
        <v>635</v>
      </c>
      <c r="E9" s="41" t="s">
        <v>174</v>
      </c>
      <c r="F9" s="42" t="s">
        <v>50</v>
      </c>
      <c r="G9" s="49" t="s">
        <v>50</v>
      </c>
      <c r="H9" s="49" t="s">
        <v>50</v>
      </c>
    </row>
    <row r="10" ht="27.75" customHeight="true" spans="1:8">
      <c r="A10" s="41" t="s">
        <v>175</v>
      </c>
      <c r="B10" s="44" t="s">
        <v>165</v>
      </c>
      <c r="C10" s="45">
        <v>43</v>
      </c>
      <c r="D10" s="45">
        <v>22</v>
      </c>
      <c r="E10" s="41" t="s">
        <v>176</v>
      </c>
      <c r="F10" s="42" t="s">
        <v>165</v>
      </c>
      <c r="G10" s="45"/>
      <c r="H10" s="45"/>
    </row>
    <row r="11" ht="27.75" customHeight="true" spans="1:8">
      <c r="A11" s="41" t="s">
        <v>177</v>
      </c>
      <c r="B11" s="44" t="s">
        <v>165</v>
      </c>
      <c r="C11" s="45">
        <v>19</v>
      </c>
      <c r="D11" s="45">
        <v>20</v>
      </c>
      <c r="E11" s="41" t="s">
        <v>178</v>
      </c>
      <c r="F11" s="42" t="s">
        <v>165</v>
      </c>
      <c r="G11" s="45"/>
      <c r="H11" s="45"/>
    </row>
    <row r="12" ht="27.75" customHeight="true" spans="1:8">
      <c r="A12" s="41" t="s">
        <v>179</v>
      </c>
      <c r="B12" s="44" t="s">
        <v>165</v>
      </c>
      <c r="C12" s="45">
        <v>7663</v>
      </c>
      <c r="D12" s="45">
        <v>7808</v>
      </c>
      <c r="E12" s="41" t="s">
        <v>180</v>
      </c>
      <c r="F12" s="42" t="s">
        <v>165</v>
      </c>
      <c r="G12" s="45"/>
      <c r="H12" s="45"/>
    </row>
    <row r="13" ht="27.75" customHeight="true" spans="1:8">
      <c r="A13" s="41" t="s">
        <v>181</v>
      </c>
      <c r="B13" s="44" t="s">
        <v>165</v>
      </c>
      <c r="C13" s="45">
        <v>886</v>
      </c>
      <c r="D13" s="45">
        <v>895</v>
      </c>
      <c r="E13" s="41" t="s">
        <v>182</v>
      </c>
      <c r="F13" s="42" t="s">
        <v>183</v>
      </c>
      <c r="G13" s="47"/>
      <c r="H13" s="47"/>
    </row>
    <row r="14" ht="27.75" customHeight="true" spans="1:8">
      <c r="A14" s="41" t="s">
        <v>184</v>
      </c>
      <c r="B14" s="44" t="s">
        <v>163</v>
      </c>
      <c r="C14" s="46">
        <v>467607365.77</v>
      </c>
      <c r="D14" s="46">
        <v>500601317.07</v>
      </c>
      <c r="E14" s="41" t="s">
        <v>185</v>
      </c>
      <c r="F14" s="42" t="s">
        <v>183</v>
      </c>
      <c r="G14" s="47"/>
      <c r="H14" s="47"/>
    </row>
    <row r="15" ht="27.75" customHeight="true" spans="1:8">
      <c r="A15" s="41" t="s">
        <v>186</v>
      </c>
      <c r="B15" s="44" t="s">
        <v>163</v>
      </c>
      <c r="C15" s="46">
        <v>59263766.91</v>
      </c>
      <c r="D15" s="46">
        <v>62849180.24</v>
      </c>
      <c r="E15" s="41" t="s">
        <v>187</v>
      </c>
      <c r="F15" s="42" t="s">
        <v>188</v>
      </c>
      <c r="G15" s="47"/>
      <c r="H15" s="47"/>
    </row>
    <row r="16" ht="27.75" customHeight="true" spans="1:8">
      <c r="A16" s="41" t="s">
        <v>189</v>
      </c>
      <c r="B16" s="44" t="s">
        <v>190</v>
      </c>
      <c r="C16" s="47">
        <f>IF(C14=0,0,(C22+G5)/C14*100)</f>
        <v>22.6480401812341</v>
      </c>
      <c r="D16" s="47">
        <f>IF(D14=0,0,(D22+H5)/D14*100)</f>
        <v>23.3075956737215</v>
      </c>
      <c r="E16" s="41" t="s">
        <v>191</v>
      </c>
      <c r="F16" s="42" t="s">
        <v>50</v>
      </c>
      <c r="G16" s="49" t="s">
        <v>50</v>
      </c>
      <c r="H16" s="49" t="s">
        <v>50</v>
      </c>
    </row>
    <row r="17" ht="27.75" customHeight="true" spans="1:8">
      <c r="A17" s="41" t="s">
        <v>192</v>
      </c>
      <c r="B17" s="44" t="s">
        <v>190</v>
      </c>
      <c r="C17" s="46">
        <v>16</v>
      </c>
      <c r="D17" s="46">
        <v>16</v>
      </c>
      <c r="E17" s="41" t="s">
        <v>164</v>
      </c>
      <c r="F17" s="42" t="s">
        <v>165</v>
      </c>
      <c r="G17" s="43"/>
      <c r="H17" s="43"/>
    </row>
    <row r="18" ht="27.75" customHeight="true" spans="1:8">
      <c r="A18" s="41" t="s">
        <v>193</v>
      </c>
      <c r="B18" s="44" t="s">
        <v>190</v>
      </c>
      <c r="C18" s="46">
        <v>8</v>
      </c>
      <c r="D18" s="46">
        <v>8</v>
      </c>
      <c r="E18" s="41" t="s">
        <v>194</v>
      </c>
      <c r="F18" s="42" t="s">
        <v>165</v>
      </c>
      <c r="G18" s="45"/>
      <c r="H18" s="45"/>
    </row>
    <row r="19" ht="27.75" customHeight="true" spans="1:8">
      <c r="A19" s="41" t="s">
        <v>195</v>
      </c>
      <c r="B19" s="44" t="s">
        <v>190</v>
      </c>
      <c r="C19" s="46">
        <v>20</v>
      </c>
      <c r="D19" s="46">
        <v>20</v>
      </c>
      <c r="E19" s="41" t="s">
        <v>196</v>
      </c>
      <c r="F19" s="42" t="s">
        <v>165</v>
      </c>
      <c r="G19" s="45"/>
      <c r="H19" s="45"/>
    </row>
    <row r="20" ht="27.75" customHeight="true" spans="1:8">
      <c r="A20" s="48" t="s">
        <v>197</v>
      </c>
      <c r="B20" s="42" t="s">
        <v>183</v>
      </c>
      <c r="C20" s="47">
        <f>IF(C12=0,0,C14/C12)</f>
        <v>61021.4492718257</v>
      </c>
      <c r="D20" s="47">
        <f>IF(D12=0,0,D14/D12)</f>
        <v>64113.8981903176</v>
      </c>
      <c r="E20" s="41" t="s">
        <v>179</v>
      </c>
      <c r="F20" s="42" t="s">
        <v>165</v>
      </c>
      <c r="G20" s="45"/>
      <c r="H20" s="45"/>
    </row>
    <row r="21" ht="27.75" customHeight="true" spans="1:8">
      <c r="A21" s="41" t="s">
        <v>198</v>
      </c>
      <c r="B21" s="42" t="s">
        <v>50</v>
      </c>
      <c r="C21" s="49" t="s">
        <v>50</v>
      </c>
      <c r="D21" s="49" t="s">
        <v>50</v>
      </c>
      <c r="E21" s="41" t="s">
        <v>184</v>
      </c>
      <c r="F21" s="42" t="s">
        <v>163</v>
      </c>
      <c r="G21" s="46"/>
      <c r="H21" s="46"/>
    </row>
    <row r="22" ht="27.75" customHeight="true" spans="1:8">
      <c r="A22" s="50" t="s">
        <v>199</v>
      </c>
      <c r="B22" s="42" t="s">
        <v>163</v>
      </c>
      <c r="C22" s="46">
        <v>103263904.09</v>
      </c>
      <c r="D22" s="46">
        <v>115128130.92</v>
      </c>
      <c r="E22" s="41" t="s">
        <v>189</v>
      </c>
      <c r="F22" s="42" t="s">
        <v>190</v>
      </c>
      <c r="G22" s="47"/>
      <c r="H22" s="47"/>
    </row>
    <row r="23" ht="27.75" customHeight="true" spans="1:8">
      <c r="A23" s="41" t="s">
        <v>200</v>
      </c>
      <c r="B23" s="42" t="s">
        <v>50</v>
      </c>
      <c r="C23" s="49" t="s">
        <v>50</v>
      </c>
      <c r="D23" s="49" t="s">
        <v>50</v>
      </c>
      <c r="E23" s="48" t="s">
        <v>197</v>
      </c>
      <c r="F23" s="42" t="s">
        <v>183</v>
      </c>
      <c r="G23" s="47">
        <v>0</v>
      </c>
      <c r="H23" s="47">
        <v>0</v>
      </c>
    </row>
    <row r="24" ht="27.75" customHeight="true" spans="1:8">
      <c r="A24" s="41" t="s">
        <v>201</v>
      </c>
      <c r="B24" s="44" t="s">
        <v>163</v>
      </c>
      <c r="C24" s="46">
        <v>2003476.07</v>
      </c>
      <c r="D24" s="47">
        <f>G6</f>
        <v>2640000.07</v>
      </c>
      <c r="E24" s="48" t="s">
        <v>202</v>
      </c>
      <c r="F24" s="42" t="s">
        <v>183</v>
      </c>
      <c r="G24" s="45">
        <v>97054</v>
      </c>
      <c r="H24" s="45">
        <v>101907</v>
      </c>
    </row>
    <row r="25" ht="15.75" customHeight="true" spans="1:8">
      <c r="A25" s="51"/>
      <c r="B25" s="51"/>
      <c r="C25" s="51"/>
      <c r="D25" s="51"/>
      <c r="E25" s="51"/>
      <c r="F25" s="51"/>
      <c r="G25" s="51"/>
      <c r="H25" s="53" t="s">
        <v>203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topLeftCell="A2" workbookViewId="0">
      <pane topLeftCell="E1" activePane="bottomRight" state="frozen"/>
      <selection activeCell="A1" sqref="A1:H1"/>
    </sheetView>
  </sheetViews>
  <sheetFormatPr defaultColWidth="8" defaultRowHeight="15" outlineLevelCol="7"/>
  <cols>
    <col min="1" max="1" width="48.4761904761905" style="1"/>
    <col min="2" max="2" width="7.6" style="1"/>
    <col min="3" max="4" width="26.5333333333333" style="1"/>
    <col min="5" max="5" width="48.4761904761905" style="1"/>
    <col min="6" max="6" width="7.6" style="1"/>
    <col min="7" max="8" width="26.5333333333333" style="1"/>
  </cols>
  <sheetData>
    <row r="1" ht="48" customHeight="true" spans="1:8">
      <c r="A1" s="2" t="s">
        <v>204</v>
      </c>
      <c r="B1" s="3"/>
      <c r="C1" s="3"/>
      <c r="D1" s="3"/>
      <c r="E1" s="3"/>
      <c r="F1" s="3"/>
      <c r="G1" s="3"/>
      <c r="H1" s="3"/>
    </row>
    <row r="2" ht="21" customHeight="true" spans="1:8">
      <c r="A2" s="4" t="s">
        <v>2</v>
      </c>
      <c r="B2" s="5"/>
      <c r="C2" s="4"/>
      <c r="D2" s="4"/>
      <c r="E2" s="4"/>
      <c r="F2" s="5"/>
      <c r="G2" s="4"/>
      <c r="H2" s="29" t="s">
        <v>205</v>
      </c>
    </row>
    <row r="3" ht="28.5" customHeight="true" spans="1:8">
      <c r="A3" s="6" t="s">
        <v>4</v>
      </c>
      <c r="B3" s="6" t="s">
        <v>160</v>
      </c>
      <c r="C3" s="6" t="s">
        <v>33</v>
      </c>
      <c r="D3" s="6" t="s">
        <v>34</v>
      </c>
      <c r="E3" s="30" t="s">
        <v>4</v>
      </c>
      <c r="F3" s="30" t="s">
        <v>160</v>
      </c>
      <c r="G3" s="31" t="s">
        <v>33</v>
      </c>
      <c r="H3" s="31" t="s">
        <v>34</v>
      </c>
    </row>
    <row r="4" ht="28.5" customHeight="true" spans="1:8">
      <c r="A4" s="7" t="s">
        <v>206</v>
      </c>
      <c r="B4" s="8" t="s">
        <v>50</v>
      </c>
      <c r="C4" s="9" t="s">
        <v>50</v>
      </c>
      <c r="D4" s="10" t="s">
        <v>50</v>
      </c>
      <c r="E4" s="7" t="s">
        <v>207</v>
      </c>
      <c r="F4" s="12" t="s">
        <v>165</v>
      </c>
      <c r="G4" s="13">
        <v>11500</v>
      </c>
      <c r="H4" s="13">
        <v>11510</v>
      </c>
    </row>
    <row r="5" ht="28.5" customHeight="true" spans="1:8">
      <c r="A5" s="11" t="s">
        <v>164</v>
      </c>
      <c r="B5" s="12" t="s">
        <v>165</v>
      </c>
      <c r="C5" s="13">
        <v>9171</v>
      </c>
      <c r="D5" s="14">
        <v>9448</v>
      </c>
      <c r="E5" s="7" t="s">
        <v>208</v>
      </c>
      <c r="F5" s="12" t="s">
        <v>165</v>
      </c>
      <c r="G5" s="13">
        <v>0</v>
      </c>
      <c r="H5" s="13">
        <v>0</v>
      </c>
    </row>
    <row r="6" ht="28.5" customHeight="true" spans="1:8">
      <c r="A6" s="11" t="s">
        <v>209</v>
      </c>
      <c r="B6" s="12" t="s">
        <v>165</v>
      </c>
      <c r="C6" s="13">
        <v>0</v>
      </c>
      <c r="D6" s="14">
        <v>0</v>
      </c>
      <c r="E6" s="7" t="s">
        <v>179</v>
      </c>
      <c r="F6" s="12" t="s">
        <v>165</v>
      </c>
      <c r="G6" s="13">
        <v>17665</v>
      </c>
      <c r="H6" s="13">
        <v>18018</v>
      </c>
    </row>
    <row r="7" ht="28.5" customHeight="true" spans="1:8">
      <c r="A7" s="11" t="s">
        <v>179</v>
      </c>
      <c r="B7" s="12" t="s">
        <v>165</v>
      </c>
      <c r="C7" s="13">
        <v>8715</v>
      </c>
      <c r="D7" s="14">
        <v>9045</v>
      </c>
      <c r="E7" s="7" t="s">
        <v>210</v>
      </c>
      <c r="F7" s="12" t="s">
        <v>165</v>
      </c>
      <c r="G7" s="13">
        <v>11380</v>
      </c>
      <c r="H7" s="13">
        <v>11476</v>
      </c>
    </row>
    <row r="8" ht="28.5" customHeight="true" spans="1:8">
      <c r="A8" s="11" t="s">
        <v>184</v>
      </c>
      <c r="B8" s="12" t="s">
        <v>50</v>
      </c>
      <c r="C8" s="15" t="s">
        <v>50</v>
      </c>
      <c r="D8" s="16" t="s">
        <v>50</v>
      </c>
      <c r="E8" s="7" t="s">
        <v>184</v>
      </c>
      <c r="F8" s="12" t="s">
        <v>163</v>
      </c>
      <c r="G8" s="17">
        <v>901651600.49</v>
      </c>
      <c r="H8" s="17">
        <v>927442120.8</v>
      </c>
    </row>
    <row r="9" ht="28.5" customHeight="true" spans="1:8">
      <c r="A9" s="11" t="s">
        <v>211</v>
      </c>
      <c r="B9" s="12" t="s">
        <v>163</v>
      </c>
      <c r="C9" s="17">
        <v>806396879</v>
      </c>
      <c r="D9" s="18">
        <v>879000000</v>
      </c>
      <c r="E9" s="7" t="s">
        <v>189</v>
      </c>
      <c r="F9" s="12" t="s">
        <v>190</v>
      </c>
      <c r="G9" s="19">
        <v>0.41</v>
      </c>
      <c r="H9" s="19">
        <v>0.44</v>
      </c>
    </row>
    <row r="10" ht="28.5" customHeight="true" spans="1:8">
      <c r="A10" s="11" t="s">
        <v>212</v>
      </c>
      <c r="B10" s="12" t="s">
        <v>163</v>
      </c>
      <c r="C10" s="17">
        <v>806396879</v>
      </c>
      <c r="D10" s="18">
        <v>879000000</v>
      </c>
      <c r="E10" s="7" t="s">
        <v>213</v>
      </c>
      <c r="F10" s="12" t="s">
        <v>183</v>
      </c>
      <c r="G10" s="19">
        <v>79231.25</v>
      </c>
      <c r="H10" s="19">
        <v>80815.8</v>
      </c>
    </row>
    <row r="11" ht="28.5" customHeight="true" spans="1:8">
      <c r="A11" s="11" t="s">
        <v>189</v>
      </c>
      <c r="B11" s="12" t="s">
        <v>190</v>
      </c>
      <c r="C11" s="19">
        <v>1</v>
      </c>
      <c r="D11" s="20">
        <v>1</v>
      </c>
      <c r="E11" s="7" t="s">
        <v>214</v>
      </c>
      <c r="F11" s="12" t="s">
        <v>163</v>
      </c>
      <c r="G11" s="17">
        <v>9661197.99</v>
      </c>
      <c r="H11" s="17">
        <v>12890020</v>
      </c>
    </row>
    <row r="12" ht="28.5" customHeight="true" spans="1:8">
      <c r="A12" s="11" t="s">
        <v>213</v>
      </c>
      <c r="B12" s="12" t="s">
        <v>183</v>
      </c>
      <c r="C12" s="19">
        <v>92529.76</v>
      </c>
      <c r="D12" s="20">
        <v>97180.76</v>
      </c>
      <c r="E12" s="7" t="s">
        <v>215</v>
      </c>
      <c r="F12" s="12" t="s">
        <v>163</v>
      </c>
      <c r="G12" s="17">
        <v>3711197.99</v>
      </c>
      <c r="H12" s="17">
        <v>4090020</v>
      </c>
    </row>
    <row r="13" ht="28.5" customHeight="true" spans="1:8">
      <c r="A13" s="21" t="s">
        <v>216</v>
      </c>
      <c r="B13" s="22" t="s">
        <v>217</v>
      </c>
      <c r="C13" s="13">
        <v>2884</v>
      </c>
      <c r="D13" s="14">
        <v>3720</v>
      </c>
      <c r="E13" s="32" t="s">
        <v>218</v>
      </c>
      <c r="F13" s="22" t="s">
        <v>165</v>
      </c>
      <c r="G13" s="13">
        <v>96</v>
      </c>
      <c r="H13" s="13">
        <v>99</v>
      </c>
    </row>
    <row r="14" ht="28.5" customHeight="true" spans="1:8">
      <c r="A14" s="23" t="s">
        <v>219</v>
      </c>
      <c r="B14" s="24" t="s">
        <v>217</v>
      </c>
      <c r="C14" s="13">
        <v>2978</v>
      </c>
      <c r="D14" s="13">
        <v>3720</v>
      </c>
      <c r="E14" s="25" t="s">
        <v>220</v>
      </c>
      <c r="F14" s="24" t="s">
        <v>165</v>
      </c>
      <c r="G14" s="13">
        <v>14</v>
      </c>
      <c r="H14" s="13">
        <v>15</v>
      </c>
    </row>
    <row r="15" ht="28.5" customHeight="true" spans="1:8">
      <c r="A15" s="23" t="s">
        <v>221</v>
      </c>
      <c r="B15" s="24" t="s">
        <v>165</v>
      </c>
      <c r="C15" s="13">
        <v>476</v>
      </c>
      <c r="D15" s="13">
        <v>4695</v>
      </c>
      <c r="E15" s="25" t="s">
        <v>222</v>
      </c>
      <c r="F15" s="24" t="s">
        <v>165</v>
      </c>
      <c r="G15" s="13">
        <v>79</v>
      </c>
      <c r="H15" s="13">
        <v>82</v>
      </c>
    </row>
    <row r="16" ht="28.5" customHeight="true" spans="1:8">
      <c r="A16" s="25" t="s">
        <v>223</v>
      </c>
      <c r="B16" s="24" t="s">
        <v>165</v>
      </c>
      <c r="C16" s="13">
        <v>86</v>
      </c>
      <c r="D16" s="13">
        <v>100</v>
      </c>
      <c r="E16" s="25" t="s">
        <v>224</v>
      </c>
      <c r="F16" s="24" t="s">
        <v>165</v>
      </c>
      <c r="G16" s="13">
        <v>3</v>
      </c>
      <c r="H16" s="13">
        <v>2</v>
      </c>
    </row>
    <row r="17" ht="28.5" customHeight="true" spans="1:8">
      <c r="A17" s="25" t="s">
        <v>225</v>
      </c>
      <c r="B17" s="24" t="s">
        <v>50</v>
      </c>
      <c r="C17" s="24" t="s">
        <v>50</v>
      </c>
      <c r="D17" s="24" t="s">
        <v>50</v>
      </c>
      <c r="E17" s="25" t="s">
        <v>226</v>
      </c>
      <c r="F17" s="24" t="s">
        <v>165</v>
      </c>
      <c r="G17" s="13">
        <v>0</v>
      </c>
      <c r="H17" s="13">
        <v>0</v>
      </c>
    </row>
    <row r="18" ht="28.5" customHeight="true" spans="1:8">
      <c r="A18" s="25" t="s">
        <v>164</v>
      </c>
      <c r="B18" s="24" t="s">
        <v>165</v>
      </c>
      <c r="C18" s="13">
        <v>19280</v>
      </c>
      <c r="D18" s="13">
        <v>19666</v>
      </c>
      <c r="E18" s="24" t="s">
        <v>50</v>
      </c>
      <c r="F18" s="24" t="s">
        <v>50</v>
      </c>
      <c r="G18" s="24" t="s">
        <v>50</v>
      </c>
      <c r="H18" s="24" t="s">
        <v>50</v>
      </c>
    </row>
    <row r="19" ht="28.5" customHeight="true" spans="1:8">
      <c r="A19" s="26"/>
      <c r="B19" s="27"/>
      <c r="C19" s="28"/>
      <c r="D19" s="28"/>
      <c r="E19" s="26"/>
      <c r="F19" s="27"/>
      <c r="G19" s="28"/>
      <c r="H19" s="33" t="s">
        <v>227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预算总表</vt:lpstr>
      <vt:lpstr>企业职工养老保险预算表</vt:lpstr>
      <vt:lpstr>工伤保险预算表</vt:lpstr>
      <vt:lpstr>失业保险预算表</vt:lpstr>
      <vt:lpstr>财政对社会保险基金补助情况表</vt:lpstr>
      <vt:lpstr>地方财政对企业职工养老保险基金</vt:lpstr>
      <vt:lpstr>基本养老保险基础资料表</vt:lpstr>
      <vt:lpstr>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2025-01-23T18:34:00Z</dcterms:created>
  <dcterms:modified xsi:type="dcterms:W3CDTF">2025-01-23T11:45:42Z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