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40" windowHeight="8265" tabRatio="555" firstSheet="7" activeTab="10"/>
  </bookViews>
  <sheets>
    <sheet name="封面" sheetId="8" r:id="rId1"/>
    <sheet name="目录" sheetId="9" r:id="rId2"/>
    <sheet name="2021年一般公共预算收入表" sheetId="12" r:id="rId3"/>
    <sheet name="2021年一般公共预算支出表" sheetId="48" r:id="rId4"/>
    <sheet name="2021年一般公共预算收支平衡表" sheetId="18" r:id="rId5"/>
    <sheet name="2021年一般公共预算支出资金来源情况表" sheetId="49" r:id="rId6"/>
    <sheet name="2021年政府预算支出经济分类情况表" sheetId="5" r:id="rId7"/>
    <sheet name="2021年地市县一般公共预算收支表1" sheetId="26" r:id="rId8"/>
    <sheet name="2021年地市县一般公共预算收支表2" sheetId="23" r:id="rId9"/>
    <sheet name="2021年政府性基金预算收支表" sheetId="2" r:id="rId10"/>
    <sheet name="2021年政府性基金预算收支明细表" sheetId="11" r:id="rId11"/>
    <sheet name="2021年政府性基金调入专项收入预算表" sheetId="36" r:id="rId12"/>
    <sheet name="2021年政府性基金预算支出资金来源情况表" sheetId="10" r:id="rId13"/>
    <sheet name=" 2021年国有资本经营预算收支总表" sheetId="44" r:id="rId14"/>
    <sheet name="  2021年国有资本经营收入预算表" sheetId="45" r:id="rId15"/>
    <sheet name=" 2021年国有资本经营支出预算表" sheetId="46" r:id="rId16"/>
    <sheet name="2021年国有资本经营预算补充表" sheetId="47" r:id="rId17"/>
  </sheets>
  <definedNames>
    <definedName name="_xlnm._FilterDatabase" localSheetId="3" hidden="1">'2021年一般公共预算支出表'!$A$4:$E$1277</definedName>
    <definedName name="_xlnm._FilterDatabase" localSheetId="13" hidden="1">' 2021年国有资本经营预算收支总表'!$A$1:$P$20</definedName>
    <definedName name="_xlnm._FilterDatabase" localSheetId="4" hidden="1">'2021年一般公共预算收支平衡表'!$A$7:$F$73</definedName>
    <definedName name="_xlnm._FilterDatabase" localSheetId="5" hidden="1">'2021年一般公共预算支出资金来源情况表'!$A$6:$XFA$215</definedName>
    <definedName name="_xlnm.Print_Area" localSheetId="15">' 2021年国有资本经营支出预算表'!$A$1:$V$32</definedName>
    <definedName name="_xlnm.Print_Area" localSheetId="4">'2021年一般公共预算收支平衡表'!$A$1:$F$90</definedName>
    <definedName name="_xlnm.Print_Titles" localSheetId="14">'  2021年国有资本经营收入预算表'!$1:$5</definedName>
    <definedName name="_xlnm.Print_Titles" localSheetId="15">' 2021年国有资本经营支出预算表'!$2:$6</definedName>
    <definedName name="_xlnm.Print_Titles" localSheetId="7">'2021年地市县一般公共预算收支表1'!$A:$A</definedName>
    <definedName name="_xlnm.Print_Titles" localSheetId="8">'2021年地市县一般公共预算收支表2'!$A:$A</definedName>
    <definedName name="_xlnm.Print_Titles" localSheetId="2">'2021年一般公共预算收入表'!$1:$4</definedName>
    <definedName name="_xlnm.Print_Titles" localSheetId="4">'2021年一般公共预算收支平衡表'!$1:$5</definedName>
    <definedName name="_xlnm.Print_Titles" localSheetId="10">'2021年政府性基金预算收支明细表'!$1:$5</definedName>
    <definedName name="_xlnm.Print_Titles" localSheetId="9">'2021年政府性基金预算收支表'!$1:$5</definedName>
    <definedName name="_xlnm.Print_Titles" localSheetId="12">'2021年政府性基金预算支出资金来源情况表'!$1:$5</definedName>
    <definedName name="_xlnm.Print_Titles" localSheetId="6">'2021年政府预算支出经济分类情况表'!$A:$A,'2021年政府预算支出经济分类情况表'!$2:$5</definedName>
    <definedName name="地区名称" localSheetId="1">目录!#REF!</definedName>
    <definedName name="地区名称">封面!$B$2:$B$6</definedName>
  </definedNames>
  <calcPr calcId="144525"/>
</workbook>
</file>

<file path=xl/comments1.xml><?xml version="1.0" encoding="utf-8"?>
<comments xmlns="http://schemas.openxmlformats.org/spreadsheetml/2006/main">
  <authors>
    <author>李欢</author>
  </authors>
  <commentList>
    <comment ref="A20" authorId="0">
      <text>
        <r>
          <rPr>
            <b/>
            <sz val="9"/>
            <rFont val="宋体"/>
            <charset val="134"/>
          </rPr>
          <t>李欢</t>
        </r>
        <r>
          <rPr>
            <b/>
            <sz val="9"/>
            <rFont val="Tahoma"/>
            <charset val="134"/>
          </rPr>
          <t>:</t>
        </r>
        <r>
          <rPr>
            <sz val="9"/>
            <rFont val="Tahoma"/>
            <charset val="134"/>
          </rPr>
          <t xml:space="preserve">
2018.01.01</t>
        </r>
        <r>
          <rPr>
            <sz val="9"/>
            <rFont val="宋体"/>
            <charset val="134"/>
          </rPr>
          <t>实施</t>
        </r>
      </text>
    </comment>
  </commentList>
</comments>
</file>

<file path=xl/sharedStrings.xml><?xml version="1.0" encoding="utf-8"?>
<sst xmlns="http://schemas.openxmlformats.org/spreadsheetml/2006/main" count="2647" uniqueCount="1854">
  <si>
    <t xml:space="preserve"> </t>
  </si>
  <si>
    <t>地区名称</t>
  </si>
  <si>
    <t>北京市</t>
  </si>
  <si>
    <t xml:space="preserve">2021年地方财政预算表 </t>
  </si>
  <si>
    <t>天津市</t>
  </si>
  <si>
    <t>河北省</t>
  </si>
  <si>
    <t>山西省</t>
  </si>
  <si>
    <t>内蒙古自治区</t>
  </si>
  <si>
    <t>目  录</t>
  </si>
  <si>
    <t xml:space="preserve">            表一 2021年一般公共预算收入表</t>
  </si>
  <si>
    <t xml:space="preserve">            表二 2021年一般公共预算支出表</t>
  </si>
  <si>
    <t xml:space="preserve">            表三 2021年一般公共预算收支平衡表</t>
  </si>
  <si>
    <t xml:space="preserve">            表四 2021年一般公共预算支出资金来源情况表</t>
  </si>
  <si>
    <t xml:space="preserve">            表五 2021年一般公共预算支出经济分类情况表</t>
  </si>
  <si>
    <t xml:space="preserve">            表六 2021年地市县一般公共预算收支表</t>
  </si>
  <si>
    <t xml:space="preserve">            表七 2021年政府性基金预算收支表</t>
  </si>
  <si>
    <t xml:space="preserve">            表八 2021年政府性基金预算收支明细表</t>
  </si>
  <si>
    <t xml:space="preserve">            表九 2021年政府性基金调入专项收入预算表</t>
  </si>
  <si>
    <t xml:space="preserve">            表十 2021年政府性基金预算支出资金来源情况表</t>
  </si>
  <si>
    <t xml:space="preserve">            表十一 2021年国有资本经营预算收支总表</t>
  </si>
  <si>
    <t xml:space="preserve">            表十二 2021年国有资本经营预算收入表</t>
  </si>
  <si>
    <t xml:space="preserve">            表十三 2021年国有资本经营预算支出表</t>
  </si>
  <si>
    <t xml:space="preserve">            表十四 2021年国有资本经营预算补充表</t>
  </si>
  <si>
    <t>表一</t>
  </si>
  <si>
    <t>2021年一般公共预算收入表</t>
  </si>
  <si>
    <t>单位：万元</t>
  </si>
  <si>
    <r>
      <rPr>
        <b/>
        <sz val="12"/>
        <rFont val="宋体"/>
        <charset val="134"/>
      </rPr>
      <t>项</t>
    </r>
    <r>
      <rPr>
        <b/>
        <sz val="12"/>
        <rFont val="宋体"/>
        <charset val="134"/>
      </rPr>
      <t>目</t>
    </r>
  </si>
  <si>
    <t xml:space="preserve">  2020年完成数</t>
  </si>
  <si>
    <t>2021年预算数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</si>
  <si>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</si>
  <si>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</si>
  <si>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</si>
  <si>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</si>
  <si>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</si>
  <si>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</si>
  <si>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</si>
  <si>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</si>
  <si>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</si>
  <si>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</si>
  <si>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</si>
  <si>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</si>
  <si>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</si>
  <si>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</si>
  <si>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</si>
  <si>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</si>
  <si>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r>
      <rPr>
        <sz val="11"/>
        <rFont val="宋体"/>
        <charset val="134"/>
      </rPr>
      <t xml:space="preserve"> </t>
    </r>
    <r>
      <rPr>
        <sz val="11"/>
        <color rgb="FFFF0000"/>
        <rFont val="宋体"/>
        <charset val="134"/>
      </rPr>
      <t xml:space="preserve">   环境保护税</t>
    </r>
  </si>
  <si>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</si>
  <si>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</si>
  <si>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</si>
  <si>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</si>
  <si>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</si>
  <si>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</si>
  <si>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</si>
  <si>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</si>
  <si>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</si>
  <si>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</si>
  <si>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</si>
  <si>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</si>
  <si>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2021年一般公共预算支出表</t>
  </si>
  <si>
    <t>项目</t>
  </si>
  <si>
    <t>2020年完成数</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</si>
  <si>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</si>
  <si>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</si>
  <si>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</si>
  <si>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</si>
  <si>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</si>
  <si>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</si>
  <si>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</si>
  <si>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</si>
  <si>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</si>
  <si>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</si>
  <si>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</si>
  <si>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</si>
  <si>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</si>
  <si>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</si>
  <si>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</si>
  <si>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</si>
  <si>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</si>
  <si>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</si>
  <si>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</si>
  <si>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</si>
  <si>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</si>
  <si>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</si>
  <si>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</si>
  <si>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</si>
  <si>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</si>
  <si>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</si>
  <si>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</si>
  <si>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</si>
  <si>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</si>
  <si>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</si>
  <si>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</si>
  <si>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</si>
  <si>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</si>
  <si>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</si>
  <si>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</si>
  <si>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</si>
  <si>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</si>
  <si>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</si>
  <si>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</si>
  <si>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</si>
  <si>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</si>
  <si>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</si>
  <si>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</si>
  <si>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</si>
  <si>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</si>
  <si>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</si>
  <si>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</si>
  <si>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</si>
  <si>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</si>
  <si>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</si>
  <si>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</si>
  <si>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</si>
  <si>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</si>
  <si>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</si>
  <si>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</si>
  <si>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</si>
  <si>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</si>
  <si>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</si>
  <si>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</si>
  <si>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</si>
  <si>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</si>
  <si>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</si>
  <si>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</si>
  <si>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</si>
  <si>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</si>
  <si>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</si>
  <si>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</si>
  <si>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</si>
  <si>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</si>
  <si>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</si>
  <si>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</si>
  <si>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</si>
  <si>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</si>
  <si>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</si>
  <si>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</si>
  <si>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</si>
  <si>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</si>
  <si>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</si>
  <si>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</si>
  <si>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</si>
  <si>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</si>
  <si>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</si>
  <si>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</si>
  <si>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</si>
  <si>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</si>
  <si>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</si>
  <si>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</si>
  <si>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</si>
  <si>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</si>
  <si>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</si>
  <si>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</si>
  <si>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</si>
  <si>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</si>
  <si>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</si>
  <si>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</si>
  <si>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</si>
  <si>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</si>
  <si>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</si>
  <si>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</si>
  <si>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</si>
  <si>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</si>
  <si>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</si>
  <si>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</si>
  <si>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</si>
  <si>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</si>
  <si>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</si>
  <si>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</si>
  <si>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</si>
  <si>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</si>
  <si>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</si>
  <si>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</si>
  <si>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</si>
  <si>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</si>
  <si>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</si>
  <si>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</si>
  <si>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</si>
  <si>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</si>
  <si>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</si>
  <si>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</si>
  <si>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</si>
  <si>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</si>
  <si>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</si>
  <si>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</si>
  <si>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</si>
  <si>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</si>
  <si>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</si>
  <si>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</si>
  <si>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</si>
  <si>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</si>
  <si>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</si>
  <si>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</si>
  <si>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</si>
  <si>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</si>
  <si>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</si>
  <si>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</si>
  <si>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</si>
  <si>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</si>
  <si>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</si>
  <si>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</si>
  <si>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</si>
  <si>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</si>
  <si>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</si>
  <si>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</si>
  <si>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</si>
  <si>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</si>
  <si>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</si>
  <si>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</si>
  <si>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</si>
  <si>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</si>
  <si>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</si>
  <si>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</si>
  <si>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</si>
  <si>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</si>
  <si>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</si>
  <si>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</si>
  <si>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</si>
  <si>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</si>
  <si>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</si>
  <si>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</si>
  <si>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</si>
  <si>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</si>
  <si>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</si>
  <si>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</si>
  <si>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</si>
  <si>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</si>
  <si>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</si>
  <si>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</si>
  <si>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</si>
  <si>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</si>
  <si>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</si>
  <si>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</si>
  <si>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</si>
  <si>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</si>
  <si>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</si>
  <si>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</si>
  <si>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</si>
  <si>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</si>
  <si>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</si>
  <si>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</si>
  <si>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</si>
  <si>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</si>
  <si>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</si>
  <si>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</si>
  <si>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</si>
  <si>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</si>
  <si>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</si>
  <si>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</si>
  <si>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</si>
  <si>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</si>
  <si>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</si>
  <si>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</si>
  <si>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</si>
  <si>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</si>
  <si>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</si>
  <si>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</si>
  <si>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</si>
  <si>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</si>
  <si>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</si>
  <si>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</si>
  <si>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</si>
  <si>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</si>
  <si>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</si>
  <si>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</si>
  <si>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</si>
  <si>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</si>
  <si>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</si>
  <si>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</si>
  <si>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</si>
  <si>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</si>
  <si>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</si>
  <si>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</si>
  <si>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</si>
  <si>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</si>
  <si>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</si>
  <si>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</si>
  <si>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</si>
  <si>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</si>
  <si>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</si>
  <si>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</si>
  <si>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</si>
  <si>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</si>
  <si>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</si>
  <si>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</si>
  <si>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</si>
  <si>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</si>
  <si>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</si>
  <si>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</si>
  <si>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</si>
  <si>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</si>
  <si>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</si>
  <si>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</si>
  <si>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</si>
  <si>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</si>
  <si>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</si>
  <si>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</si>
  <si>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</si>
  <si>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</si>
  <si>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</si>
  <si>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</si>
  <si>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</si>
  <si>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</si>
  <si>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</si>
  <si>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</si>
  <si>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</si>
  <si>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</si>
  <si>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</si>
  <si>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</si>
  <si>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</si>
  <si>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</si>
  <si>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</si>
  <si>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</si>
  <si>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</si>
  <si>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</si>
  <si>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</si>
  <si>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</si>
  <si>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</si>
  <si>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</si>
  <si>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</si>
  <si>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</si>
  <si>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</si>
  <si>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</si>
  <si>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</si>
  <si>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</si>
  <si>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</si>
  <si>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</si>
  <si>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</si>
  <si>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</si>
  <si>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</si>
  <si>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</si>
  <si>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</si>
  <si>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</si>
  <si>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</si>
  <si>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</si>
  <si>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</si>
  <si>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</si>
  <si>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</si>
  <si>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</si>
  <si>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</si>
  <si>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</si>
  <si>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</si>
  <si>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</si>
  <si>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</si>
  <si>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</si>
  <si>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</si>
  <si>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</si>
  <si>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</si>
  <si>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</si>
  <si>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</si>
  <si>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</si>
  <si>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</si>
  <si>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</si>
  <si>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</si>
  <si>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</si>
  <si>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</si>
  <si>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</si>
  <si>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</si>
  <si>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</si>
  <si>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</si>
  <si>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</si>
  <si>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</si>
  <si>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</si>
  <si>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</si>
  <si>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</si>
  <si>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</si>
  <si>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</si>
  <si>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</si>
  <si>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</si>
  <si>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</si>
  <si>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</si>
  <si>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</si>
  <si>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</si>
  <si>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</si>
  <si>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</si>
  <si>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</si>
  <si>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</si>
  <si>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</si>
  <si>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</si>
  <si>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</si>
  <si>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</si>
  <si>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</si>
  <si>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</si>
  <si>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</si>
  <si>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</si>
  <si>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</si>
  <si>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</si>
  <si>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</si>
  <si>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</si>
  <si>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</si>
  <si>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</si>
  <si>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</si>
  <si>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</si>
  <si>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</si>
  <si>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</si>
  <si>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</si>
  <si>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</si>
  <si>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</si>
  <si>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</si>
  <si>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</si>
  <si>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</si>
  <si>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</si>
  <si>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</si>
  <si>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</si>
  <si>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</si>
  <si>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</si>
  <si>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</si>
  <si>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</si>
  <si>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</si>
  <si>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</si>
  <si>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</si>
  <si>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</si>
  <si>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</si>
  <si>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</si>
  <si>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</si>
  <si>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</si>
  <si>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</si>
  <si>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</si>
  <si>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</si>
  <si>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</si>
  <si>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</si>
  <si>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</si>
  <si>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</si>
  <si>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</si>
  <si>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</si>
  <si>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</si>
  <si>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</si>
  <si>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</si>
  <si>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</si>
  <si>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</si>
  <si>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</si>
  <si>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</si>
  <si>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</si>
  <si>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</si>
  <si>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</si>
  <si>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</si>
  <si>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</si>
  <si>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</si>
  <si>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</si>
  <si>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</si>
  <si>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</si>
  <si>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</si>
  <si>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</si>
  <si>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</si>
  <si>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</si>
  <si>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</si>
  <si>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</si>
  <si>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</si>
  <si>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</si>
  <si>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</si>
  <si>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</si>
  <si>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</si>
  <si>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</si>
  <si>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</si>
  <si>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</si>
  <si>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</si>
  <si>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</si>
  <si>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</si>
  <si>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</si>
  <si>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</si>
  <si>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</si>
  <si>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</si>
  <si>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</si>
  <si>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</si>
  <si>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</si>
  <si>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</si>
  <si>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</si>
  <si>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</si>
  <si>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</si>
  <si>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</si>
  <si>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</si>
  <si>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</si>
  <si>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</si>
  <si>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</si>
  <si>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</si>
  <si>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</si>
  <si>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</si>
  <si>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</si>
  <si>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</si>
  <si>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</si>
  <si>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</si>
  <si>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</si>
  <si>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</si>
  <si>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</si>
  <si>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</si>
  <si>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</si>
  <si>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</si>
  <si>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</si>
  <si>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</si>
  <si>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</si>
  <si>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</si>
  <si>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</si>
  <si>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</si>
  <si>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</si>
  <si>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</si>
  <si>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</si>
  <si>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</si>
  <si>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</si>
  <si>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</si>
  <si>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</si>
  <si>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</si>
  <si>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</si>
  <si>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</si>
  <si>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</si>
  <si>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</si>
  <si>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</si>
  <si>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</si>
  <si>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</si>
  <si>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</si>
  <si>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</si>
  <si>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</si>
  <si>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</si>
  <si>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</si>
  <si>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</si>
  <si>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</si>
  <si>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</si>
  <si>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</si>
  <si>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</si>
  <si>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</si>
  <si>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</si>
  <si>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</si>
  <si>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</si>
  <si>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</si>
  <si>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</si>
  <si>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</si>
  <si>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</si>
  <si>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</si>
  <si>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</si>
  <si>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</si>
  <si>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</si>
  <si>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</si>
  <si>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</si>
  <si>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</si>
  <si>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</si>
  <si>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</si>
  <si>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</si>
  <si>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</si>
  <si>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</si>
  <si>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</si>
  <si>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</si>
  <si>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</si>
  <si>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</si>
  <si>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</si>
  <si>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</si>
  <si>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</si>
  <si>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</si>
  <si>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</si>
  <si>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</si>
  <si>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</si>
  <si>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</si>
  <si>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</si>
  <si>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</si>
  <si>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</si>
  <si>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</si>
  <si>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</si>
  <si>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</si>
  <si>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</si>
  <si>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</si>
  <si>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</si>
  <si>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</si>
  <si>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</si>
  <si>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</si>
  <si>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</si>
  <si>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</si>
  <si>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</si>
  <si>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</si>
  <si>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</si>
  <si>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</si>
  <si>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</si>
  <si>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</si>
  <si>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</si>
  <si>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</si>
  <si>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</si>
  <si>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</si>
  <si>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</si>
  <si>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</si>
  <si>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</si>
  <si>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</si>
  <si>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</si>
  <si>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</si>
  <si>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</si>
  <si>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</si>
  <si>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</si>
  <si>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</si>
  <si>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</si>
  <si>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</si>
  <si>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</si>
  <si>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</si>
  <si>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</si>
  <si>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</si>
  <si>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</si>
  <si>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</si>
  <si>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</si>
  <si>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</si>
  <si>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</si>
  <si>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</si>
  <si>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</si>
  <si>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</si>
  <si>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</si>
  <si>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</si>
  <si>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</si>
  <si>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</si>
  <si>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</si>
  <si>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</si>
  <si>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</si>
  <si>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</si>
  <si>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</si>
  <si>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</si>
  <si>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</si>
  <si>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</si>
  <si>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</si>
  <si>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</si>
  <si>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</si>
  <si>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</si>
  <si>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</si>
  <si>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</si>
  <si>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</si>
  <si>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</si>
  <si>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</si>
  <si>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</si>
  <si>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</si>
  <si>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</si>
  <si>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</si>
  <si>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</si>
  <si>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</si>
  <si>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</si>
  <si>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</si>
  <si>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</si>
  <si>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</si>
  <si>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</si>
  <si>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</si>
  <si>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</si>
  <si>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</si>
  <si>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</si>
  <si>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</si>
  <si>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</si>
  <si>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</si>
  <si>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</si>
  <si>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</si>
  <si>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</si>
  <si>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</si>
  <si>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</si>
  <si>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</si>
  <si>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</si>
  <si>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</si>
  <si>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</si>
  <si>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</si>
  <si>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</si>
  <si>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</si>
  <si>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</si>
  <si>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</si>
  <si>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</si>
  <si>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</si>
  <si>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</si>
  <si>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</si>
  <si>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</si>
  <si>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</si>
  <si>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</si>
  <si>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</si>
  <si>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</si>
  <si>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</si>
  <si>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</si>
  <si>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</si>
  <si>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</si>
  <si>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</si>
  <si>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</si>
  <si>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</si>
  <si>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</si>
  <si>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</si>
  <si>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</si>
  <si>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</si>
  <si>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</si>
  <si>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</si>
  <si>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</si>
  <si>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</si>
  <si>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</si>
  <si>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</si>
  <si>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</si>
  <si>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</si>
  <si>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</si>
  <si>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</si>
  <si>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</si>
  <si>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</si>
  <si>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</si>
  <si>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</si>
  <si>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</si>
  <si>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</si>
  <si>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</si>
  <si>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</si>
  <si>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</si>
  <si>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</si>
  <si>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</si>
  <si>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</si>
  <si>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</si>
  <si>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</si>
  <si>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</si>
  <si>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</si>
  <si>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</si>
  <si>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</si>
  <si>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</si>
  <si>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</si>
  <si>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</si>
  <si>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</si>
  <si>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</si>
  <si>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</si>
  <si>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</si>
  <si>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</si>
  <si>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</si>
  <si>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</si>
  <si>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</si>
  <si>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</si>
  <si>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</si>
  <si>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</si>
  <si>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</si>
  <si>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</si>
  <si>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</si>
  <si>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</si>
  <si>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</si>
  <si>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</si>
  <si>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</si>
  <si>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</si>
  <si>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</si>
  <si>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</si>
  <si>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</si>
  <si>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</si>
  <si>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</si>
  <si>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</si>
  <si>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</si>
  <si>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</si>
  <si>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</si>
  <si>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</si>
  <si>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</si>
  <si>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</si>
  <si>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</si>
  <si>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</si>
  <si>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</si>
  <si>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</si>
  <si>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</si>
  <si>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</si>
  <si>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</si>
  <si>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</si>
  <si>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</si>
  <si>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</si>
  <si>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</si>
  <si>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</si>
  <si>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</si>
  <si>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</si>
  <si>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</si>
  <si>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</si>
  <si>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</si>
  <si>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</si>
  <si>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</si>
  <si>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</si>
  <si>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</si>
  <si>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</si>
  <si>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</si>
  <si>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</si>
  <si>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</si>
  <si>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</si>
  <si>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</si>
  <si>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</si>
  <si>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</si>
  <si>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</si>
  <si>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</si>
  <si>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</si>
  <si>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</si>
  <si>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</si>
  <si>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</si>
  <si>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</si>
  <si>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</si>
  <si>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</si>
  <si>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</si>
  <si>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</si>
  <si>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</si>
  <si>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</si>
  <si>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</si>
  <si>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</si>
  <si>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</si>
  <si>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</si>
  <si>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</si>
  <si>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</si>
  <si>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</si>
  <si>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</si>
  <si>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</si>
  <si>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</si>
  <si>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</si>
  <si>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</si>
  <si>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</si>
  <si>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</si>
  <si>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</si>
  <si>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</si>
  <si>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</si>
  <si>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</si>
  <si>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</si>
  <si>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</si>
  <si>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</si>
  <si>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</si>
  <si>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</si>
  <si>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</si>
  <si>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</si>
  <si>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</si>
  <si>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</si>
  <si>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</si>
  <si>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</si>
  <si>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</si>
  <si>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</si>
  <si>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</si>
  <si>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</si>
  <si>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</si>
  <si>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</si>
  <si>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</si>
  <si>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</si>
  <si>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</si>
  <si>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</si>
  <si>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</si>
  <si>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</si>
  <si>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</si>
  <si>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</si>
  <si>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</si>
  <si>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</si>
  <si>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</si>
  <si>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</si>
  <si>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</si>
  <si>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</si>
  <si>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</si>
  <si>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</si>
  <si>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</si>
  <si>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</si>
  <si>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</si>
  <si>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</si>
  <si>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</si>
  <si>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</si>
  <si>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</si>
  <si>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</si>
  <si>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</si>
  <si>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</si>
  <si>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</si>
  <si>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</si>
  <si>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</si>
  <si>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</si>
  <si>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</si>
  <si>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</si>
  <si>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</si>
  <si>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</si>
  <si>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</si>
  <si>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</si>
  <si>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</si>
  <si>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</si>
  <si>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</si>
  <si>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</si>
  <si>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</si>
  <si>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</si>
  <si>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</si>
  <si>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</si>
  <si>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</si>
  <si>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</si>
  <si>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</si>
  <si>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</si>
  <si>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</si>
  <si>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</si>
  <si>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</si>
  <si>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</si>
  <si>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</si>
  <si>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</si>
  <si>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</si>
  <si>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</si>
  <si>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</si>
  <si>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</si>
  <si>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</si>
  <si>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</si>
  <si>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</si>
  <si>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</si>
  <si>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</si>
  <si>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</si>
  <si>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</si>
  <si>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</si>
  <si>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</si>
  <si>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</si>
  <si>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</si>
  <si>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</si>
  <si>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</si>
  <si>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</si>
  <si>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</si>
  <si>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</si>
  <si>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</si>
  <si>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</si>
  <si>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</si>
  <si>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</si>
  <si>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</si>
  <si>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</si>
  <si>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</si>
  <si>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</si>
  <si>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</si>
  <si>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</si>
  <si>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</si>
  <si>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</si>
  <si>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</si>
  <si>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</si>
  <si>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</si>
  <si>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</si>
  <si>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</si>
  <si>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</si>
  <si>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</si>
  <si>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</si>
  <si>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</si>
  <si>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</si>
  <si>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</si>
  <si>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</si>
  <si>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</si>
  <si>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</si>
  <si>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</si>
  <si>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</si>
  <si>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</si>
  <si>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</si>
  <si>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</si>
  <si>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</si>
  <si>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</si>
  <si>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</si>
  <si>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</si>
  <si>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</si>
  <si>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</si>
  <si>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</si>
  <si>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</si>
  <si>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</si>
  <si>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</si>
  <si>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</si>
  <si>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</si>
  <si>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</si>
  <si>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</si>
  <si>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</si>
  <si>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</si>
  <si>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</si>
  <si>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</si>
  <si>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</si>
  <si>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</si>
  <si>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</si>
  <si>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</si>
  <si>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</si>
  <si>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</si>
  <si>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</si>
  <si>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</si>
  <si>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</si>
  <si>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</si>
  <si>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</si>
  <si>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</si>
  <si>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</si>
  <si>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</si>
  <si>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</si>
  <si>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</si>
  <si>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</si>
  <si>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</si>
  <si>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</si>
  <si>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</si>
  <si>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</si>
  <si>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</si>
  <si>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</si>
  <si>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</si>
  <si>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</si>
  <si>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</si>
  <si>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</si>
  <si>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</si>
  <si>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</si>
  <si>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</si>
  <si>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</si>
  <si>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</si>
  <si>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</si>
  <si>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</si>
  <si>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</si>
  <si>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</si>
  <si>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</si>
  <si>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</si>
  <si>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</si>
  <si>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</si>
  <si>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</si>
  <si>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</si>
  <si>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</si>
  <si>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</si>
  <si>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</si>
  <si>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</si>
  <si>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</si>
  <si>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</si>
  <si>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</si>
  <si>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</si>
  <si>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</si>
  <si>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</si>
  <si>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</si>
  <si>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</si>
  <si>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</si>
  <si>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</si>
  <si>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</si>
  <si>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</si>
  <si>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</si>
  <si>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</si>
  <si>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</si>
  <si>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</si>
  <si>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</si>
  <si>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</si>
  <si>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</si>
  <si>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</si>
  <si>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</si>
  <si>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</si>
  <si>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</si>
  <si>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</si>
  <si>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</si>
  <si>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</si>
  <si>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</si>
  <si>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</si>
  <si>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</si>
  <si>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</si>
  <si>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</si>
  <si>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</si>
  <si>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</si>
  <si>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</si>
  <si>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</si>
  <si>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</si>
  <si>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</si>
  <si>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</si>
  <si>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</si>
  <si>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</si>
  <si>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</si>
  <si>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</si>
  <si>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</si>
  <si>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</si>
  <si>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</si>
  <si>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</si>
  <si>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</si>
  <si>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</si>
  <si>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</si>
  <si>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</si>
  <si>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</si>
  <si>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</si>
  <si>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</si>
  <si>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</si>
  <si>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</si>
  <si>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</si>
  <si>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</si>
  <si>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</si>
  <si>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</si>
  <si>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</si>
  <si>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</si>
  <si>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</si>
  <si>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2021年一般公共预算收支平衡表</t>
  </si>
  <si>
    <r>
      <rPr>
        <b/>
        <sz val="12"/>
        <rFont val="宋体"/>
        <charset val="134"/>
      </rPr>
      <t>收</t>
    </r>
    <r>
      <rPr>
        <b/>
        <sz val="14"/>
        <rFont val="宋体"/>
        <charset val="134"/>
      </rPr>
      <t>入</t>
    </r>
  </si>
  <si>
    <r>
      <rPr>
        <b/>
        <sz val="12"/>
        <rFont val="宋体"/>
        <charset val="134"/>
      </rPr>
      <t>支</t>
    </r>
    <r>
      <rPr>
        <b/>
        <sz val="14"/>
        <rFont val="宋体"/>
        <charset val="134"/>
      </rPr>
      <t>出</t>
    </r>
  </si>
  <si>
    <t>2021预算数</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</si>
  <si>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</si>
  <si>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</si>
  <si>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</si>
  <si>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</si>
  <si>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</si>
  <si>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</si>
  <si>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</si>
  <si>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</si>
  <si>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</si>
  <si>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</si>
  <si>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</si>
  <si>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</si>
  <si>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</si>
  <si>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</si>
  <si>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</si>
  <si>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</si>
  <si>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</si>
  <si>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</si>
  <si>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</si>
  <si>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</si>
  <si>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</si>
  <si>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</si>
  <si>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</si>
  <si>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</si>
  <si>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</si>
  <si>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</si>
  <si>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</si>
  <si>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</si>
  <si>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</si>
  <si>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</si>
  <si>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</si>
  <si>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</si>
  <si>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</si>
  <si>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</si>
  <si>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</si>
  <si>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</si>
  <si>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</si>
  <si>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</si>
  <si>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</si>
  <si>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</si>
  <si>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</si>
  <si>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</si>
  <si>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</si>
  <si>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</si>
  <si>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</si>
  <si>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</si>
  <si>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</si>
  <si>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</si>
  <si>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</si>
  <si>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</si>
  <si>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</si>
  <si>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</si>
  <si>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</si>
  <si>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</si>
  <si>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</si>
  <si>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</si>
  <si>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</si>
  <si>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</si>
  <si>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</si>
  <si>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</si>
  <si>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</si>
  <si>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</si>
  <si>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</si>
  <si>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</si>
  <si>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</si>
  <si>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</si>
  <si>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</si>
  <si>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</si>
  <si>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</si>
  <si>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</si>
  <si>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</si>
  <si>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</si>
  <si>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</si>
  <si>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</si>
  <si>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</si>
  <si>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</si>
  <si>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</si>
  <si>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</si>
  <si>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</si>
  <si>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</si>
  <si>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</si>
  <si>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</si>
  <si>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</si>
  <si>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</si>
  <si>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</si>
  <si>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</si>
  <si>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</si>
  <si>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</si>
  <si>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</si>
  <si>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</si>
  <si>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</si>
  <si>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</si>
  <si>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2021年一般公共预算支出资金来源情况表</t>
  </si>
  <si>
    <t>科目名称</t>
  </si>
  <si>
    <t>合计</t>
  </si>
  <si>
    <t>本级已分配</t>
  </si>
  <si>
    <t>本级未分配</t>
  </si>
  <si>
    <t>小计</t>
  </si>
  <si>
    <t>本级财力安排</t>
  </si>
  <si>
    <t>一般性转移支付</t>
  </si>
  <si>
    <t>专项转移支付</t>
  </si>
  <si>
    <t>一般公共服务支出</t>
  </si>
  <si>
    <t>　人大事务</t>
  </si>
  <si>
    <t>　　行政运行</t>
  </si>
  <si>
    <t>　　一般行政管理事务</t>
  </si>
  <si>
    <t>　　人大会议</t>
  </si>
  <si>
    <t>　政协事务</t>
  </si>
  <si>
    <t>　　政协会议</t>
  </si>
  <si>
    <t>　政府办公厅（室）及相关机构事务</t>
  </si>
  <si>
    <t>　　事业运行</t>
  </si>
  <si>
    <t>　　其他政府办公厅（室）及相关机构事务支出</t>
  </si>
  <si>
    <t>　发展与改革事务</t>
  </si>
  <si>
    <t>　统计信息事务</t>
  </si>
  <si>
    <t>　　专项统计业务</t>
  </si>
  <si>
    <t>　财政事务</t>
  </si>
  <si>
    <t>　　财政委托业务支出</t>
  </si>
  <si>
    <t>　审计事务</t>
  </si>
  <si>
    <t>　　审计业务</t>
  </si>
  <si>
    <t>　纪检监察事务</t>
  </si>
  <si>
    <t>　商贸事务</t>
  </si>
  <si>
    <t>　民族事务</t>
  </si>
  <si>
    <t>　港澳台事务</t>
  </si>
  <si>
    <t>　档案事务</t>
  </si>
  <si>
    <t>　　档案馆</t>
  </si>
  <si>
    <t>　群众团体事务</t>
  </si>
  <si>
    <t>　　其他群众团体事务支出</t>
  </si>
  <si>
    <t>　党委办公厅（室）及相关机构事务</t>
  </si>
  <si>
    <t>　组织事务</t>
  </si>
  <si>
    <t>　　公务员事务</t>
  </si>
  <si>
    <t>　宣传事务</t>
  </si>
  <si>
    <t>　统战事务</t>
  </si>
  <si>
    <t>　　宗教事务</t>
  </si>
  <si>
    <t>　其他共产党事务支出</t>
  </si>
  <si>
    <t>　网信事务</t>
  </si>
  <si>
    <t>　市场监督管理事务</t>
  </si>
  <si>
    <t>公共安全支出</t>
  </si>
  <si>
    <t>　公安</t>
  </si>
  <si>
    <t>　司法</t>
  </si>
  <si>
    <t>　　公共法律服务</t>
  </si>
  <si>
    <t>　　社区矫正</t>
  </si>
  <si>
    <t>教育支出</t>
  </si>
  <si>
    <t>　教育管理事务</t>
  </si>
  <si>
    <t>　普通教育</t>
  </si>
  <si>
    <t>　　学前教育</t>
  </si>
  <si>
    <t>　　小学教育</t>
  </si>
  <si>
    <t>　　初中教育</t>
  </si>
  <si>
    <t>　　高中教育</t>
  </si>
  <si>
    <t>　　其他普通教育支出</t>
  </si>
  <si>
    <t>　职业教育</t>
  </si>
  <si>
    <t>　　中等职业教育</t>
  </si>
  <si>
    <t>　特殊教育</t>
  </si>
  <si>
    <t>　　特殊学校教育</t>
  </si>
  <si>
    <t>　教育费附加安排的支出</t>
  </si>
  <si>
    <t>　　其他教育费附加安排的支出</t>
  </si>
  <si>
    <t>　其他教育支出</t>
  </si>
  <si>
    <t>　　其他教育支出</t>
  </si>
  <si>
    <t>科学技术支出</t>
  </si>
  <si>
    <t>　科学技术管理事务</t>
  </si>
  <si>
    <t>　科学技术普及</t>
  </si>
  <si>
    <t>　　科普活动</t>
  </si>
  <si>
    <t>　　其他科学技术普及支出</t>
  </si>
  <si>
    <t>文化旅游体育与传媒支出</t>
  </si>
  <si>
    <t>　文化和旅游</t>
  </si>
  <si>
    <t>　　文化活动</t>
  </si>
  <si>
    <t>　　其他文化和旅游支出</t>
  </si>
  <si>
    <t>　文物</t>
  </si>
  <si>
    <t>　　文物保护</t>
  </si>
  <si>
    <t>　体育</t>
  </si>
  <si>
    <t>　　体育场馆</t>
  </si>
  <si>
    <t>　广播电视</t>
  </si>
  <si>
    <t>　　传输发射</t>
  </si>
  <si>
    <t>　　广播电视事务</t>
  </si>
  <si>
    <t>社会保障和就业支出</t>
  </si>
  <si>
    <t>　人力资源和社会保障管理事务</t>
  </si>
  <si>
    <t>　　机关服务</t>
  </si>
  <si>
    <t>　　劳动保障监察</t>
  </si>
  <si>
    <t>　　就业管理事务</t>
  </si>
  <si>
    <t>　　社会保险经办机构</t>
  </si>
  <si>
    <t>　　劳动关系和维权</t>
  </si>
  <si>
    <t>　　劳动人事争议调解仲裁</t>
  </si>
  <si>
    <t>　　其他人力资源和社会保障管理事务支出</t>
  </si>
  <si>
    <t>　民政管理事务</t>
  </si>
  <si>
    <t>　　其他民政管理事务支出</t>
  </si>
  <si>
    <t>　行政事业单位养老支出</t>
  </si>
  <si>
    <t>　　机关事业单位基本养老保险缴费支出</t>
  </si>
  <si>
    <t>　　机关事业单位职业年金缴费支出</t>
  </si>
  <si>
    <t>　　对机关事业单位基本养老保险基金的补助</t>
  </si>
  <si>
    <t>　就业补助</t>
  </si>
  <si>
    <t>　　就业创业服务补贴</t>
  </si>
  <si>
    <t>　抚恤</t>
  </si>
  <si>
    <t>　　伤残抚恤</t>
  </si>
  <si>
    <t>　退役安置</t>
  </si>
  <si>
    <t>　　退役士兵安置</t>
  </si>
  <si>
    <t>　社会福利</t>
  </si>
  <si>
    <t>　　儿童福利</t>
  </si>
  <si>
    <t>　残疾人事业</t>
  </si>
  <si>
    <t>　　残疾人康复</t>
  </si>
  <si>
    <t>　　残疾人生活和护理补贴</t>
  </si>
  <si>
    <t>　　其他残疾人事业支出</t>
  </si>
  <si>
    <t>　最低生活保障</t>
  </si>
  <si>
    <t>　　城市最低生活保障金支出</t>
  </si>
  <si>
    <t>　　农村最低生活保障金支出</t>
  </si>
  <si>
    <t>　临时救助</t>
  </si>
  <si>
    <t>　　临时救助支出</t>
  </si>
  <si>
    <t>　财政对基本养老保险基金的补助</t>
  </si>
  <si>
    <t>　　财政对城乡居民基本养老保险基金的补助</t>
  </si>
  <si>
    <t>　退役军人管理事务</t>
  </si>
  <si>
    <t>　　拥军优属</t>
  </si>
  <si>
    <t>　　其他退役军人事务管理支出</t>
  </si>
  <si>
    <t>卫生健康支出</t>
  </si>
  <si>
    <t>　卫生健康管理事务</t>
  </si>
  <si>
    <t>　公立医院</t>
  </si>
  <si>
    <t>　　其他公立医院支出</t>
  </si>
  <si>
    <t>　基层医疗卫生机构</t>
  </si>
  <si>
    <t>　　其他基层医疗卫生机构支出</t>
  </si>
  <si>
    <t>　公共卫生</t>
  </si>
  <si>
    <t>　　疾病预防控制机构</t>
  </si>
  <si>
    <t>　　卫生监督机构</t>
  </si>
  <si>
    <t>　　基本公共卫生服务</t>
  </si>
  <si>
    <t>　　重大公共卫生服务</t>
  </si>
  <si>
    <t>　　其他公共卫生支出</t>
  </si>
  <si>
    <t>　行政事业单位医疗</t>
  </si>
  <si>
    <t>　　行政单位医疗</t>
  </si>
  <si>
    <t>　　事业单位医疗</t>
  </si>
  <si>
    <t>　　公务员医疗补助</t>
  </si>
  <si>
    <t>　财政对基本医疗保险基金的补助</t>
  </si>
  <si>
    <t>　　财政对城乡居民基本医疗保险基金的补助</t>
  </si>
  <si>
    <t>　医疗救助</t>
  </si>
  <si>
    <t>　　城乡医疗救助</t>
  </si>
  <si>
    <t>　　疾病应急救助</t>
  </si>
  <si>
    <t>　优抚对象医疗</t>
  </si>
  <si>
    <t>　　优抚对象医疗补助</t>
  </si>
  <si>
    <t>　医疗保障管理事务</t>
  </si>
  <si>
    <t>　　其他医疗保障管理事务支出</t>
  </si>
  <si>
    <t>节能环保支出</t>
  </si>
  <si>
    <t>　自然生态保护</t>
  </si>
  <si>
    <t>　　农村环境保护</t>
  </si>
  <si>
    <t>　天然林保护</t>
  </si>
  <si>
    <t>　　社会保险补助</t>
  </si>
  <si>
    <t>　退耕还林还草</t>
  </si>
  <si>
    <t>　　退耕现金</t>
  </si>
  <si>
    <t>　　其他退耕还林还草支出</t>
  </si>
  <si>
    <t>　污染减排</t>
  </si>
  <si>
    <t>　　减排专项支出</t>
  </si>
  <si>
    <t>　可再生能源</t>
  </si>
  <si>
    <t>　　可再生能源</t>
  </si>
  <si>
    <t>城乡社区支出</t>
  </si>
  <si>
    <t>　城乡社区管理事务</t>
  </si>
  <si>
    <t>　　城管执法</t>
  </si>
  <si>
    <t>　城乡社区环境卫生</t>
  </si>
  <si>
    <t>　　城乡社区环境卫生</t>
  </si>
  <si>
    <t>　国有土地使用权出让收入安排的支出</t>
  </si>
  <si>
    <t>　　其他国有土地使用权出让收入安排的支出</t>
  </si>
  <si>
    <t>农林水支出</t>
  </si>
  <si>
    <t>　农业农村</t>
  </si>
  <si>
    <t>　　病虫害控制</t>
  </si>
  <si>
    <t>　　农产品质量安全</t>
  </si>
  <si>
    <t>　　农业生产发展</t>
  </si>
  <si>
    <t>　　农村社会事业</t>
  </si>
  <si>
    <t>　　农业资源保护修复与利用</t>
  </si>
  <si>
    <t>　　农田建设</t>
  </si>
  <si>
    <t>　林业和草原</t>
  </si>
  <si>
    <t>　　森林资源培育</t>
  </si>
  <si>
    <t>　　技术推广与转化</t>
  </si>
  <si>
    <t>　　森林资源管理</t>
  </si>
  <si>
    <t>　　森林生态效益补偿</t>
  </si>
  <si>
    <t>　　产业化管理</t>
  </si>
  <si>
    <t>　　其他林业和草原支出</t>
  </si>
  <si>
    <t>　水利</t>
  </si>
  <si>
    <t>　　水利工程建设</t>
  </si>
  <si>
    <t>　　水利工程运行与维护</t>
  </si>
  <si>
    <t>　　水土保持</t>
  </si>
  <si>
    <t>　　抗旱</t>
  </si>
  <si>
    <t>　扶贫</t>
  </si>
  <si>
    <t>　　生产发展</t>
  </si>
  <si>
    <t>　农村综合改革</t>
  </si>
  <si>
    <t>　　对村级公益事业建设的补助</t>
  </si>
  <si>
    <t>　　对村民委员会和村党支部的补助</t>
  </si>
  <si>
    <t>　　对村集体经济组织的补助</t>
  </si>
  <si>
    <t>　　其他农村综合改革支出</t>
  </si>
  <si>
    <t>　普惠金融发展支出</t>
  </si>
  <si>
    <t>　　支持农村金融机构</t>
  </si>
  <si>
    <t>　　农业保险保费补贴</t>
  </si>
  <si>
    <t>　　创业担保贷款贴息</t>
  </si>
  <si>
    <t>交通运输支出</t>
  </si>
  <si>
    <t>　公路水路运输</t>
  </si>
  <si>
    <t>　　公路养护</t>
  </si>
  <si>
    <t>　　公路运输管理</t>
  </si>
  <si>
    <t>　车辆购置税支出</t>
  </si>
  <si>
    <t>　　车辆购置税用于公路等基础设施建设支出</t>
  </si>
  <si>
    <t>商业服务业等支出</t>
  </si>
  <si>
    <t>　商业流通事务</t>
  </si>
  <si>
    <t>　　其他商业流通事务支出</t>
  </si>
  <si>
    <t>自然资源海洋气象等支出</t>
  </si>
  <si>
    <t>　自然资源事务</t>
  </si>
  <si>
    <t>　　自然资源利用与保护</t>
  </si>
  <si>
    <t>住房保障支出</t>
  </si>
  <si>
    <t>　保障性安居工程支出</t>
  </si>
  <si>
    <t>　　农村危房改造</t>
  </si>
  <si>
    <t>　　老旧小区改造</t>
  </si>
  <si>
    <t>　住房改革支出</t>
  </si>
  <si>
    <t>　　住房公积金</t>
  </si>
  <si>
    <t>　　购房补贴</t>
  </si>
  <si>
    <t>粮油物资储备支出</t>
  </si>
  <si>
    <t>　粮油物资事务</t>
  </si>
  <si>
    <t>　　其他粮油物资事务支出</t>
  </si>
  <si>
    <t>灾害防治及应急管理支出</t>
  </si>
  <si>
    <t>　应急管理事务</t>
  </si>
  <si>
    <t>其他支出</t>
  </si>
  <si>
    <t>　年初预留</t>
  </si>
  <si>
    <t>　　年初预留</t>
  </si>
  <si>
    <t>表五</t>
  </si>
  <si>
    <t>2021年政府预算支出经济分类情况表</t>
  </si>
  <si>
    <t>编码</t>
  </si>
  <si>
    <t>科目</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</si>
  <si>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</si>
  <si>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</si>
  <si>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</si>
  <si>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</si>
  <si>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</si>
  <si>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</si>
  <si>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</si>
  <si>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</si>
  <si>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</si>
  <si>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</si>
  <si>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</si>
  <si>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</si>
  <si>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</si>
  <si>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</si>
  <si>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
  </si>
  <si>
    <t>201</t>
  </si>
  <si>
    <t>204</t>
  </si>
  <si>
    <t>205</t>
  </si>
  <si>
    <t>206</t>
  </si>
  <si>
    <t>207</t>
  </si>
  <si>
    <t>208</t>
  </si>
  <si>
    <t>210</t>
  </si>
  <si>
    <t>211</t>
  </si>
  <si>
    <t>212</t>
  </si>
  <si>
    <t>213</t>
  </si>
  <si>
    <t>214</t>
  </si>
  <si>
    <t>216</t>
  </si>
  <si>
    <t>220</t>
  </si>
  <si>
    <t>221</t>
  </si>
  <si>
    <t>222</t>
  </si>
  <si>
    <t>224</t>
  </si>
  <si>
    <t>229</t>
  </si>
  <si>
    <t>表六之一</t>
  </si>
  <si>
    <t>2021年地市县一般公共预算收支表</t>
  </si>
  <si>
    <t>地    区</t>
  </si>
  <si>
    <t>收       入</t>
  </si>
  <si>
    <t>税　　　　收　　　　收　　　　入</t>
  </si>
  <si>
    <t>非  税  收  入</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</si>
  <si>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</si>
  <si>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</si>
  <si>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</si>
  <si>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</si>
  <si>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</si>
  <si>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</si>
  <si>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</si>
  <si>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</si>
  <si>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</si>
  <si>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</si>
  <si>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</si>
  <si>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</si>
  <si>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</si>
  <si>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</si>
  <si>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</si>
  <si>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</si>
  <si>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</si>
  <si>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</si>
  <si>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</si>
  <si>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</si>
  <si>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</si>
  <si>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</si>
  <si>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</si>
  <si>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</si>
  <si>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宁夏回族自治区</t>
  </si>
  <si>
    <t>本级</t>
  </si>
  <si>
    <t>地（市）合计</t>
  </si>
  <si>
    <t>银川市</t>
  </si>
  <si>
    <t>银川市本级</t>
  </si>
  <si>
    <t>永宁县</t>
  </si>
  <si>
    <t>贺兰县</t>
  </si>
  <si>
    <t>灵武市</t>
  </si>
  <si>
    <t>宁东管委会</t>
  </si>
  <si>
    <t>石嘴山市</t>
  </si>
  <si>
    <t>石嘴山市本级</t>
  </si>
  <si>
    <t>平罗县</t>
  </si>
  <si>
    <t>吴忠市</t>
  </si>
  <si>
    <t>吴忠市本级</t>
  </si>
  <si>
    <t>红寺堡区</t>
  </si>
  <si>
    <t>青铜峡市</t>
  </si>
  <si>
    <t>盐池县</t>
  </si>
  <si>
    <t>同心县</t>
  </si>
  <si>
    <t>中卫市</t>
  </si>
  <si>
    <t>中卫市本级</t>
  </si>
  <si>
    <t>中宁县</t>
  </si>
  <si>
    <t>海原县</t>
  </si>
  <si>
    <t>固原市</t>
  </si>
  <si>
    <t>固原市本级</t>
  </si>
  <si>
    <t>西吉县</t>
  </si>
  <si>
    <t>隆德县</t>
  </si>
  <si>
    <t>泾源县</t>
  </si>
  <si>
    <t>彭阳县</t>
  </si>
  <si>
    <t>表六之二</t>
  </si>
  <si>
    <t>2016年分地市县公共财政收支预算表</t>
  </si>
  <si>
    <t>支            出</t>
  </si>
  <si>
    <t>支出
合计</t>
  </si>
  <si>
    <t>一般公共服务</t>
  </si>
  <si>
    <t>外交</t>
  </si>
  <si>
    <t>国防</t>
  </si>
  <si>
    <t>公共
安全</t>
  </si>
  <si>
    <t>教育</t>
  </si>
  <si>
    <t>科学
技术</t>
  </si>
  <si>
    <t>文化旅游体育与传媒</t>
  </si>
  <si>
    <t>社会保障和就业</t>
  </si>
  <si>
    <t>卫生健康</t>
  </si>
  <si>
    <t>节能环保</t>
  </si>
  <si>
    <t>城乡社区</t>
  </si>
  <si>
    <t>农林水</t>
  </si>
  <si>
    <t>交通
运输</t>
  </si>
  <si>
    <t>资源勘探信息等</t>
  </si>
  <si>
    <t>商业服务业等</t>
  </si>
  <si>
    <t>金融</t>
  </si>
  <si>
    <t>援助其他地区支出</t>
  </si>
  <si>
    <t>自然资源海洋气象等</t>
  </si>
  <si>
    <t>粮油物资储备</t>
  </si>
  <si>
    <t>灾害防治及应急管理</t>
  </si>
  <si>
    <t>债务付息支出</t>
  </si>
  <si>
    <t>债务发行费用支出</t>
  </si>
  <si>
    <t>其他
支出</t>
  </si>
  <si>
    <t>二、外交</t>
  </si>
  <si>
    <t>三、国防</t>
  </si>
  <si>
    <t>五、教育</t>
  </si>
  <si>
    <t>六、科学技术</t>
  </si>
  <si>
    <t>七、文化体育与传媒</t>
  </si>
  <si>
    <t>八、社会保障和就业</t>
  </si>
  <si>
    <t>九、医疗卫生</t>
  </si>
  <si>
    <t>十、环境保护</t>
  </si>
  <si>
    <t>十一、城乡社区事务</t>
  </si>
  <si>
    <t>十二、农林水事务</t>
  </si>
  <si>
    <t>十三、交通运输</t>
  </si>
  <si>
    <t>十四、资源勘探电力信息等事务</t>
  </si>
  <si>
    <t>十五、商业服务业等事务</t>
  </si>
  <si>
    <t>十六、金融监管等事务支出</t>
  </si>
  <si>
    <t>十八、国土资源气象等事务</t>
  </si>
  <si>
    <t>二十、粮油物资储备管理事务</t>
  </si>
  <si>
    <t>二十一、国债还本付息支出</t>
  </si>
  <si>
    <t>二十二、其他支出</t>
  </si>
  <si>
    <t>表七</t>
  </si>
  <si>
    <t>2021年政府性基金预算收支表</t>
  </si>
  <si>
    <r>
      <rPr>
        <b/>
        <sz val="14"/>
        <rFont val="宋体"/>
        <charset val="134"/>
      </rPr>
      <t>收</t>
    </r>
    <r>
      <rPr>
        <b/>
        <sz val="14"/>
        <rFont val="宋体"/>
        <charset val="134"/>
      </rPr>
      <t>入</t>
    </r>
  </si>
  <si>
    <r>
      <rPr>
        <b/>
        <sz val="14"/>
        <rFont val="宋体"/>
        <charset val="134"/>
      </rPr>
      <t>支</t>
    </r>
    <r>
      <rPr>
        <b/>
        <sz val="14"/>
        <rFont val="宋体"/>
        <charset val="134"/>
      </rPr>
      <t>出</t>
    </r>
  </si>
  <si>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</si>
  <si>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</si>
  <si>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</si>
  <si>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</si>
  <si>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</si>
  <si>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</si>
  <si>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</si>
  <si>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</si>
  <si>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</si>
  <si>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</si>
  <si>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</si>
  <si>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</si>
  <si>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</si>
  <si>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</si>
  <si>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</si>
  <si>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</si>
  <si>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</si>
  <si>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</si>
  <si>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</si>
  <si>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</si>
  <si>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</si>
  <si>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</si>
  <si>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</si>
  <si>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</si>
  <si>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</si>
  <si>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</si>
  <si>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</si>
  <si>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</si>
  <si>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</si>
  <si>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</si>
  <si>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</si>
  <si>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</si>
  <si>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</si>
  <si>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</si>
  <si>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</si>
  <si>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</si>
  <si>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</si>
  <si>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</si>
  <si>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</si>
  <si>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</si>
  <si>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</si>
  <si>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</si>
  <si>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</si>
  <si>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</si>
  <si>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</si>
  <si>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</si>
  <si>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</si>
  <si>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</si>
  <si>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</si>
  <si>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</si>
  <si>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</si>
  <si>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</si>
  <si>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</si>
  <si>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</si>
  <si>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</si>
  <si>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</si>
  <si>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</si>
  <si>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</si>
  <si>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</si>
  <si>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</si>
  <si>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抗疫特别国债安排的支出</t>
  </si>
  <si>
    <t xml:space="preserve">    彩票公益金安排的支出</t>
  </si>
  <si>
    <t>九、债务付息支出</t>
  </si>
  <si>
    <t>十、债务发行费用支出</t>
  </si>
  <si>
    <t xml:space="preserve">  政府性基金转移收入</t>
  </si>
  <si>
    <t xml:space="preserve">  政府性基金转移支付</t>
  </si>
  <si>
    <t xml:space="preserve">    政府性基金补助收入</t>
  </si>
  <si>
    <t xml:space="preserve">    政府性基金补助支出</t>
  </si>
  <si>
    <t xml:space="preserve">  抗疫特别国债转移支付收入</t>
  </si>
  <si>
    <t>抗疫特别国债转移支付支出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</si>
  <si>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</si>
  <si>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</si>
  <si>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</si>
  <si>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</si>
  <si>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</si>
  <si>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</si>
  <si>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</si>
  <si>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</si>
  <si>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</si>
  <si>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表八</t>
  </si>
  <si>
    <t>2021年政府性基金预算收支明细表</t>
  </si>
  <si>
    <r>
      <rPr>
        <b/>
        <sz val="11"/>
        <rFont val="宋体"/>
        <charset val="134"/>
      </rPr>
      <t>项</t>
    </r>
    <r>
      <rPr>
        <b/>
        <sz val="12"/>
        <rFont val="宋体"/>
        <charset val="134"/>
      </rPr>
      <t>目</t>
    </r>
  </si>
  <si>
    <t>预算数</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</si>
  <si>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</si>
  <si>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</si>
  <si>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</si>
  <si>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</si>
  <si>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</si>
  <si>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</si>
  <si>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</si>
  <si>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</si>
  <si>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</si>
  <si>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</si>
  <si>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r>
      <rPr>
        <sz val="11"/>
        <rFont val="宋体"/>
        <charset val="134"/>
      </rPr>
      <t xml:space="preserve"> </t>
    </r>
    <r>
      <rPr>
        <sz val="11"/>
        <rFont val="宋体"/>
        <charset val="134"/>
      </rPr>
      <t xml:space="preserve"> </t>
    </r>
    <r>
      <rPr>
        <sz val="11"/>
        <rFont val="宋体"/>
        <charset val="134"/>
      </rPr>
      <t>缴纳新增建设用地土地有偿使用费</t>
    </r>
  </si>
  <si>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</si>
  <si>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</si>
  <si>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</si>
  <si>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</si>
  <si>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</si>
  <si>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</si>
  <si>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</si>
  <si>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</si>
  <si>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</si>
  <si>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</si>
  <si>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</si>
  <si>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</si>
  <si>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</si>
  <si>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</si>
  <si>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</si>
  <si>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</si>
  <si>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</si>
  <si>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</si>
  <si>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</si>
  <si>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</si>
  <si>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</si>
  <si>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</si>
  <si>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</si>
  <si>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</si>
  <si>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</si>
  <si>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</si>
  <si>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</si>
  <si>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</si>
  <si>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</si>
  <si>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</si>
  <si>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</si>
  <si>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</si>
  <si>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</si>
  <si>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</si>
  <si>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</si>
  <si>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</si>
  <si>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</si>
  <si>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</si>
  <si>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</si>
  <si>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</si>
  <si>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</si>
  <si>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</si>
  <si>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</si>
  <si>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</si>
  <si>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</si>
  <si>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</si>
  <si>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</si>
  <si>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</si>
  <si>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</si>
  <si>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</si>
  <si>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</si>
  <si>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</si>
  <si>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</si>
  <si>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</si>
  <si>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</si>
  <si>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</si>
  <si>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</si>
  <si>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</si>
  <si>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</si>
  <si>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</si>
  <si>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</si>
  <si>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</si>
  <si>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</si>
  <si>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</si>
  <si>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</si>
  <si>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</si>
  <si>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</si>
  <si>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</si>
  <si>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</si>
  <si>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</si>
  <si>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</si>
  <si>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</si>
  <si>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</si>
  <si>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</si>
  <si>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</si>
  <si>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</si>
  <si>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</si>
  <si>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</si>
  <si>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</si>
  <si>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</si>
  <si>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</si>
  <si>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</si>
  <si>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</si>
  <si>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</si>
  <si>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</si>
  <si>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</si>
  <si>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</si>
  <si>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</si>
  <si>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</si>
  <si>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</si>
  <si>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</si>
  <si>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</si>
  <si>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</si>
  <si>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</si>
  <si>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</si>
  <si>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</si>
  <si>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</si>
  <si>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</si>
  <si>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</si>
  <si>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</si>
  <si>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</si>
  <si>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</si>
  <si>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</si>
  <si>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</si>
  <si>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</si>
  <si>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</si>
  <si>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</si>
  <si>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</si>
  <si>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</si>
  <si>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</si>
  <si>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</si>
  <si>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</si>
  <si>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</si>
  <si>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</si>
  <si>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</si>
  <si>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</si>
  <si>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</si>
  <si>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</si>
  <si>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</si>
  <si>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</si>
  <si>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</si>
  <si>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</si>
  <si>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</si>
  <si>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</si>
  <si>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</si>
  <si>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</si>
  <si>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</si>
  <si>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</si>
  <si>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</si>
  <si>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</si>
  <si>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</si>
  <si>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</si>
  <si>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</si>
  <si>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</si>
  <si>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</si>
  <si>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</si>
  <si>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</si>
  <si>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</si>
  <si>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</si>
  <si>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</si>
  <si>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</si>
  <si>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</si>
  <si>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</si>
  <si>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</si>
  <si>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</si>
  <si>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</si>
  <si>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</si>
  <si>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</si>
  <si>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表九</t>
  </si>
  <si>
    <t>2021年政府性基金调入专项收入预算表</t>
  </si>
  <si>
    <t>表十</t>
  </si>
  <si>
    <t>2021年政府性基金预算支出资金来源情况表</t>
  </si>
  <si>
    <t>当年预算收入安排</t>
  </si>
  <si>
    <t>转移支付收入安排</t>
  </si>
  <si>
    <t>上年结余</t>
  </si>
  <si>
    <t>调入资金</t>
  </si>
  <si>
    <t>政府债务资金</t>
  </si>
  <si>
    <t>其他资金</t>
  </si>
  <si>
    <t>表十一                                       2021年国有资本经营预算收支总表</t>
  </si>
  <si>
    <t>财资地预01表</t>
  </si>
  <si>
    <t>填报单位：</t>
  </si>
  <si>
    <t>金额单位：万元</t>
  </si>
  <si>
    <r>
      <rPr>
        <sz val="10"/>
        <rFont val="宋体"/>
        <charset val="134"/>
      </rPr>
      <t>收</t>
    </r>
    <r>
      <rPr>
        <sz val="10"/>
        <rFont val="Times New Roman"/>
        <charset val="134"/>
      </rPr>
      <t xml:space="preserve">          </t>
    </r>
    <r>
      <rPr>
        <sz val="10"/>
        <rFont val="宋体"/>
        <charset val="134"/>
      </rPr>
      <t>入</t>
    </r>
  </si>
  <si>
    <r>
      <rPr>
        <sz val="10"/>
        <rFont val="宋体"/>
        <charset val="134"/>
      </rPr>
      <t>支</t>
    </r>
    <r>
      <rPr>
        <sz val="10"/>
        <rFont val="Times New Roman"/>
        <charset val="134"/>
      </rPr>
      <t xml:space="preserve">          </t>
    </r>
    <r>
      <rPr>
        <sz val="10"/>
        <rFont val="宋体"/>
        <charset val="134"/>
      </rPr>
      <t>出</t>
    </r>
  </si>
  <si>
    <r>
      <rPr>
        <sz val="10"/>
        <rFont val="宋体"/>
        <charset val="134"/>
      </rPr>
      <t>项</t>
    </r>
    <r>
      <rPr>
        <sz val="10"/>
        <rFont val="Times New Roman"/>
        <charset val="134"/>
      </rPr>
      <t xml:space="preserve">        </t>
    </r>
    <r>
      <rPr>
        <sz val="10"/>
        <rFont val="宋体"/>
        <charset val="134"/>
      </rPr>
      <t>目</t>
    </r>
  </si>
  <si>
    <t>行次</t>
  </si>
  <si>
    <t>上年执行数</t>
  </si>
  <si>
    <t>2020年预算数</t>
  </si>
  <si>
    <t>省本级</t>
  </si>
  <si>
    <t>地市级及以下</t>
  </si>
  <si>
    <t>栏次</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</si>
  <si>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</si>
  <si>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</si>
  <si>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</si>
  <si>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</si>
  <si>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</si>
  <si>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</si>
  <si>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</si>
  <si>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</si>
  <si>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</si>
  <si>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</si>
  <si>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</si>
  <si>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</si>
  <si>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</si>
  <si>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</si>
  <si>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t>
  </si>
  <si>
    <t>上年结转</t>
  </si>
  <si>
    <t>国有资本经营预算上解支出</t>
  </si>
  <si>
    <t>国有资本经营预算调出资金</t>
  </si>
  <si>
    <t>结转下年</t>
  </si>
  <si>
    <t>收 入 总 计</t>
  </si>
  <si>
    <t>支 出 总 计</t>
  </si>
  <si>
    <t>表十二                                2021年国有资本经营收入预算表</t>
  </si>
  <si>
    <r>
      <rPr>
        <sz val="10"/>
        <rFont val="宋体"/>
        <charset val="134"/>
      </rPr>
      <t>财资地预</t>
    </r>
    <r>
      <rPr>
        <sz val="10"/>
        <rFont val="Times New Roman"/>
        <charset val="134"/>
      </rPr>
      <t>02</t>
    </r>
    <r>
      <rPr>
        <sz val="10"/>
        <rFont val="宋体"/>
        <charset val="134"/>
      </rPr>
      <t>表</t>
    </r>
  </si>
  <si>
    <t>科目编码</t>
  </si>
  <si>
    <t>预算数为执行数的%</t>
  </si>
  <si>
    <t xml:space="preserve">    烟草企业利润收入</t>
  </si>
  <si>
    <t xml:space="preserve">    石油石化企业利润收入</t>
  </si>
  <si>
    <t>……</t>
  </si>
  <si>
    <t xml:space="preserve">    其他国有资本经营预算企业利润收入</t>
  </si>
  <si>
    <r>
      <rPr>
        <sz val="10"/>
        <rFont val="Times New Roman"/>
        <charset val="134"/>
      </rPr>
      <t xml:space="preserve">          </t>
    </r>
    <r>
      <rPr>
        <sz val="10"/>
        <rFont val="宋体"/>
        <charset val="134"/>
      </rPr>
      <t>国有控股公司股利、股息收入</t>
    </r>
  </si>
  <si>
    <r>
      <rPr>
        <sz val="10"/>
        <rFont val="Times New Roman"/>
        <charset val="134"/>
      </rPr>
      <t xml:space="preserve">          </t>
    </r>
    <r>
      <rPr>
        <sz val="10"/>
        <rFont val="宋体"/>
        <charset val="134"/>
      </rPr>
      <t>国有参股公司股利、股息收入</t>
    </r>
  </si>
  <si>
    <r>
      <rPr>
        <sz val="10"/>
        <rFont val="Times New Roman"/>
        <charset val="134"/>
      </rPr>
      <t xml:space="preserve">          </t>
    </r>
    <r>
      <rPr>
        <sz val="10"/>
        <rFont val="宋体"/>
        <charset val="134"/>
      </rPr>
      <t>其他国有资本经营预算企业股利、股息收入</t>
    </r>
  </si>
  <si>
    <r>
      <rPr>
        <sz val="10"/>
        <rFont val="Times New Roman"/>
        <charset val="134"/>
      </rPr>
      <t xml:space="preserve">          </t>
    </r>
    <r>
      <rPr>
        <sz val="10"/>
        <rFont val="宋体"/>
        <charset val="134"/>
      </rPr>
      <t>国有股权、股份转让收入</t>
    </r>
  </si>
  <si>
    <r>
      <rPr>
        <sz val="10"/>
        <rFont val="Times New Roman"/>
        <charset val="134"/>
      </rPr>
      <t xml:space="preserve">          </t>
    </r>
    <r>
      <rPr>
        <sz val="10"/>
        <rFont val="宋体"/>
        <charset val="134"/>
      </rPr>
      <t>国有独资企业产权转让收入</t>
    </r>
  </si>
  <si>
    <r>
      <rPr>
        <sz val="10"/>
        <rFont val="Times New Roman"/>
        <charset val="134"/>
      </rPr>
      <t xml:space="preserve">          </t>
    </r>
    <r>
      <rPr>
        <sz val="10"/>
        <rFont val="宋体"/>
        <charset val="134"/>
      </rPr>
      <t>其他国有资本经营预算企业产权转让收入</t>
    </r>
  </si>
  <si>
    <r>
      <rPr>
        <sz val="10"/>
        <rFont val="Times New Roman"/>
        <charset val="134"/>
      </rPr>
      <t xml:space="preserve">         </t>
    </r>
    <r>
      <rPr>
        <sz val="10"/>
        <rFont val="宋体"/>
        <charset val="134"/>
      </rPr>
      <t>国有股权、股份清算收入</t>
    </r>
  </si>
  <si>
    <r>
      <rPr>
        <sz val="10"/>
        <rFont val="Times New Roman"/>
        <charset val="134"/>
      </rPr>
      <t xml:space="preserve">         </t>
    </r>
    <r>
      <rPr>
        <sz val="10"/>
        <rFont val="宋体"/>
        <charset val="134"/>
      </rPr>
      <t>国有独资企业清算收入</t>
    </r>
  </si>
  <si>
    <r>
      <rPr>
        <sz val="10"/>
        <rFont val="Times New Roman"/>
        <charset val="134"/>
      </rPr>
      <t xml:space="preserve">         </t>
    </r>
    <r>
      <rPr>
        <sz val="10"/>
        <rFont val="宋体"/>
        <charset val="134"/>
      </rPr>
      <t>其他国有资本经营预算企业清算收入</t>
    </r>
  </si>
  <si>
    <r>
      <rPr>
        <b/>
        <sz val="10"/>
        <rFont val="宋体"/>
        <charset val="134"/>
      </rPr>
      <t>收入</t>
    </r>
    <r>
      <rPr>
        <b/>
        <sz val="10"/>
        <rFont val="宋体"/>
        <charset val="134"/>
      </rPr>
      <t>合</t>
    </r>
    <r>
      <rPr>
        <b/>
        <sz val="10"/>
        <rFont val="宋体"/>
        <charset val="134"/>
      </rPr>
      <t>计</t>
    </r>
  </si>
  <si>
    <t>表十三                                                         2021年国有资本经营支出预算表</t>
  </si>
  <si>
    <r>
      <rPr>
        <sz val="10"/>
        <rFont val="宋体"/>
        <charset val="134"/>
      </rPr>
      <t>财资地预</t>
    </r>
    <r>
      <rPr>
        <sz val="10"/>
        <rFont val="Times New Roman"/>
        <charset val="134"/>
      </rPr>
      <t>03</t>
    </r>
    <r>
      <rPr>
        <sz val="10"/>
        <rFont val="宋体"/>
        <charset val="134"/>
      </rPr>
      <t>表</t>
    </r>
  </si>
  <si>
    <t>资本性支出</t>
  </si>
  <si>
    <r>
      <rPr>
        <sz val="11"/>
        <rFont val="宋体"/>
        <charset val="134"/>
      </rPr>
      <t>费用性支出</t>
    </r>
    <r>
      <rPr>
        <sz val="11"/>
        <rFont val="Times New Roman"/>
        <charset val="134"/>
      </rPr>
      <t xml:space="preserve"> </t>
    </r>
  </si>
  <si>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</si>
  <si>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</si>
  <si>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</si>
  <si>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</si>
  <si>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</si>
  <si>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</si>
  <si>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</si>
  <si>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</si>
  <si>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</si>
  <si>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</si>
  <si>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</si>
  <si>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</si>
  <si>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</si>
  <si>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</si>
  <si>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</si>
  <si>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</si>
  <si>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</si>
  <si>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</si>
  <si>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</si>
  <si>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调出资金</t>
  </si>
  <si>
    <t>表十四            2021年国有资本经营预算补充表</t>
  </si>
  <si>
    <t>财资地预04表</t>
  </si>
  <si>
    <t>单位：万元、户</t>
  </si>
  <si>
    <t>项   目</t>
  </si>
  <si>
    <t>一、实施范围</t>
  </si>
  <si>
    <t>－</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</si>
  <si>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</si>
  <si>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</si>
  <si>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</si>
  <si>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</si>
  <si>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</si>
  <si>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</si>
  <si>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</si>
  <si>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</si>
  <si>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</si>
  <si>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</si>
  <si>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</si>
  <si>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</si>
  <si>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</si>
  <si>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</si>
  <si>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</si>
  <si>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</si>
  <si>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三、国有资本收益情况</t>
  </si>
  <si>
    <t>比例类型（单一比例/分类比例）</t>
  </si>
  <si>
    <t>比例数值</t>
  </si>
  <si>
    <t>四、编报情况</t>
  </si>
  <si>
    <t>上报级次（人大/政府）</t>
  </si>
  <si>
    <t>上报起始年</t>
  </si>
</sst>
</file>

<file path=xl/styles.xml><?xml version="1.0" encoding="utf-8"?>
<styleSheet xmlns="http://schemas.openxmlformats.org/spreadsheetml/2006/main">
  <numFmts count="8">
    <numFmt numFmtId="176" formatCode="0.0_ "/>
    <numFmt numFmtId="177" formatCode="0_ "/>
    <numFmt numFmtId="178" formatCode="0;[Red]0"/>
    <numFmt numFmtId="41" formatCode="_ * #,##0_ ;_ * \-#,##0_ ;_ * &quot;-&quot;_ ;_ @_ "/>
    <numFmt numFmtId="179" formatCode="#,##0_ ;[Red]\-#,##0\ "/>
    <numFmt numFmtId="43" formatCode="_ * #,##0.00_ ;_ * \-#,##0.00_ ;_ * &quot;-&quot;??_ ;_ @_ "/>
    <numFmt numFmtId="42" formatCode="_ &quot;￥&quot;* #,##0_ ;_ &quot;￥&quot;* \-#,##0_ ;_ &quot;￥&quot;* &quot;-&quot;_ ;_ @_ "/>
    <numFmt numFmtId="44" formatCode="_ &quot;￥&quot;* #,##0.00_ ;_ &quot;￥&quot;* \-#,##0.00_ ;_ &quot;￥&quot;* &quot;-&quot;??_ ;_ @_ "/>
  </numFmts>
  <fonts count="68">
    <font>
      <sz val="12"/>
      <name val="宋体"/>
      <charset val="134"/>
    </font>
    <font>
      <b/>
      <sz val="12"/>
      <name val="宋体"/>
      <charset val="134"/>
    </font>
    <font>
      <b/>
      <sz val="16"/>
      <name val="黑体"/>
      <charset val="134"/>
    </font>
    <font>
      <sz val="10"/>
      <name val="宋体"/>
      <charset val="134"/>
      <scheme val="major"/>
    </font>
    <font>
      <b/>
      <sz val="10"/>
      <name val="宋体"/>
      <charset val="134"/>
      <scheme val="major"/>
    </font>
    <font>
      <sz val="10"/>
      <name val="宋体"/>
      <charset val="134"/>
    </font>
    <font>
      <b/>
      <sz val="10"/>
      <name val="宋体"/>
      <charset val="134"/>
    </font>
    <font>
      <sz val="11"/>
      <name val="宋体"/>
      <charset val="134"/>
    </font>
    <font>
      <sz val="16"/>
      <name val="黑体"/>
      <charset val="134"/>
    </font>
    <font>
      <b/>
      <sz val="11"/>
      <name val="宋体"/>
      <charset val="134"/>
    </font>
    <font>
      <sz val="11"/>
      <name val="Times New Roman"/>
      <charset val="134"/>
    </font>
    <font>
      <sz val="10"/>
      <name val="Times New Roman"/>
      <charset val="134"/>
    </font>
    <font>
      <b/>
      <sz val="10"/>
      <name val="Times New Roman"/>
      <charset val="134"/>
    </font>
    <font>
      <sz val="11"/>
      <name val="宋体"/>
      <charset val="134"/>
      <scheme val="minor"/>
    </font>
    <font>
      <sz val="12"/>
      <name val="黑体"/>
      <charset val="134"/>
    </font>
    <font>
      <b/>
      <sz val="14"/>
      <name val="宋体"/>
      <charset val="134"/>
    </font>
    <font>
      <sz val="11"/>
      <color theme="1"/>
      <name val="宋体"/>
      <charset val="134"/>
    </font>
    <font>
      <sz val="11"/>
      <color rgb="FFFF0000"/>
      <name val="宋体"/>
      <charset val="134"/>
    </font>
    <font>
      <b/>
      <sz val="9"/>
      <color indexed="8"/>
      <name val="宋体"/>
      <charset val="134"/>
    </font>
    <font>
      <sz val="9"/>
      <name val="宋体"/>
      <charset val="134"/>
    </font>
    <font>
      <sz val="12"/>
      <color rgb="FFFF0000"/>
      <name val="宋体"/>
      <charset val="134"/>
    </font>
    <font>
      <sz val="10"/>
      <color rgb="FFFF0000"/>
      <name val="宋体"/>
      <charset val="134"/>
    </font>
    <font>
      <sz val="9"/>
      <color rgb="FFFF0000"/>
      <name val="宋体"/>
      <charset val="134"/>
    </font>
    <font>
      <sz val="11"/>
      <color indexed="8"/>
      <name val="Calibri"/>
      <charset val="0"/>
    </font>
    <font>
      <sz val="10"/>
      <name val="Arial"/>
      <charset val="0"/>
    </font>
    <font>
      <sz val="11"/>
      <color rgb="FF000000"/>
      <name val="宋体"/>
      <charset val="0"/>
    </font>
    <font>
      <b/>
      <sz val="16"/>
      <color indexed="8"/>
      <name val="宋体"/>
      <charset val="134"/>
    </font>
    <font>
      <b/>
      <sz val="16"/>
      <color indexed="8"/>
      <name val="Arial"/>
      <charset val="0"/>
    </font>
    <font>
      <b/>
      <sz val="10"/>
      <color indexed="8"/>
      <name val="宋体"/>
      <charset val="134"/>
    </font>
    <font>
      <b/>
      <sz val="10"/>
      <color indexed="8"/>
      <name val="Arial"/>
      <charset val="0"/>
    </font>
    <font>
      <sz val="10"/>
      <color indexed="8"/>
      <name val="Arial"/>
      <charset val="0"/>
    </font>
    <font>
      <b/>
      <sz val="16"/>
      <color indexed="8"/>
      <name val="宋体"/>
      <charset val="0"/>
    </font>
    <font>
      <b/>
      <sz val="9"/>
      <color indexed="8"/>
      <name val="宋体"/>
      <charset val="0"/>
    </font>
    <font>
      <b/>
      <sz val="9"/>
      <color indexed="8"/>
      <name val="Calibri"/>
      <charset val="0"/>
    </font>
    <font>
      <b/>
      <sz val="9"/>
      <color indexed="8"/>
      <name val="Arial"/>
      <charset val="0"/>
    </font>
    <font>
      <sz val="9"/>
      <color indexed="8"/>
      <name val="宋体"/>
      <charset val="0"/>
    </font>
    <font>
      <sz val="12"/>
      <color theme="1"/>
      <name val="宋体"/>
      <charset val="134"/>
    </font>
    <font>
      <sz val="9"/>
      <color indexed="8"/>
      <name val="宋体"/>
      <charset val="134"/>
    </font>
    <font>
      <sz val="11"/>
      <color theme="1"/>
      <name val="宋体"/>
      <charset val="134"/>
      <scheme val="minor"/>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theme="1"/>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006100"/>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9C6500"/>
      <name val="宋体"/>
      <charset val="0"/>
      <scheme val="minor"/>
    </font>
    <font>
      <b/>
      <sz val="18"/>
      <color theme="3"/>
      <name val="宋体"/>
      <charset val="134"/>
      <scheme val="minor"/>
    </font>
    <font>
      <sz val="11"/>
      <color rgb="FFFA7D00"/>
      <name val="宋体"/>
      <charset val="0"/>
      <scheme val="minor"/>
    </font>
    <font>
      <sz val="9"/>
      <name val="宋体"/>
      <charset val="134"/>
    </font>
    <font>
      <sz val="9"/>
      <name val="Tahoma"/>
      <charset val="134"/>
    </font>
    <font>
      <b/>
      <sz val="9"/>
      <name val="Tahoma"/>
      <charset val="134"/>
    </font>
    <font>
      <b/>
      <sz val="9"/>
      <name val="宋体"/>
      <charset val="134"/>
    </font>
  </fonts>
  <fills count="41">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indexed="9"/>
        <bgColor indexed="64"/>
      </patternFill>
    </fill>
    <fill>
      <patternFill patternType="mediumGray">
        <fgColor indexed="9"/>
      </patternFill>
    </fill>
    <fill>
      <patternFill patternType="solid">
        <fgColor theme="0" tint="-0.14996795556505"/>
        <bgColor indexed="64"/>
      </patternFill>
    </fill>
    <fill>
      <patternFill patternType="solid">
        <fgColor rgb="FFD9D9D9"/>
        <bgColor indexed="64"/>
      </patternFill>
    </fill>
    <fill>
      <patternFill patternType="solid">
        <fgColor theme="7"/>
        <bgColor indexed="64"/>
      </patternFill>
    </fill>
    <fill>
      <patternFill patternType="solid">
        <fgColor rgb="FFFFCC99"/>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theme="4" tint="0.399975585192419"/>
        <bgColor indexed="64"/>
      </patternFill>
    </fill>
    <fill>
      <patternFill patternType="solid">
        <fgColor theme="8"/>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diagonal/>
    </border>
    <border>
      <left/>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9">
    <xf numFmtId="0" fontId="0" fillId="0" borderId="0"/>
    <xf numFmtId="0" fontId="0" fillId="0" borderId="0"/>
    <xf numFmtId="0" fontId="0" fillId="0" borderId="0"/>
    <xf numFmtId="0" fontId="0" fillId="0" borderId="0">
      <alignment vertical="center"/>
    </xf>
    <xf numFmtId="0" fontId="38" fillId="0" borderId="0"/>
    <xf numFmtId="0" fontId="0" fillId="0" borderId="0"/>
    <xf numFmtId="9" fontId="0" fillId="0" borderId="0" applyFont="false" applyFill="false" applyBorder="false" applyAlignment="false" applyProtection="false">
      <alignment vertical="center"/>
    </xf>
    <xf numFmtId="0" fontId="45" fillId="27"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53" fillId="21" borderId="18" applyNumberFormat="false" applyAlignment="false" applyProtection="false">
      <alignment vertical="center"/>
    </xf>
    <xf numFmtId="0" fontId="55" fillId="24" borderId="19" applyNumberFormat="false" applyAlignment="false" applyProtection="false">
      <alignment vertical="center"/>
    </xf>
    <xf numFmtId="0" fontId="47" fillId="17" borderId="0" applyNumberFormat="false" applyBorder="false" applyAlignment="false" applyProtection="false">
      <alignment vertical="center"/>
    </xf>
    <xf numFmtId="0" fontId="58" fillId="0" borderId="17" applyNumberFormat="false" applyFill="false" applyAlignment="false" applyProtection="false">
      <alignment vertical="center"/>
    </xf>
    <xf numFmtId="0" fontId="54" fillId="0" borderId="0" applyNumberFormat="false" applyFill="false" applyBorder="false" applyAlignment="false" applyProtection="false">
      <alignment vertical="center"/>
    </xf>
    <xf numFmtId="0" fontId="52" fillId="0" borderId="17" applyNumberFormat="false" applyFill="false" applyAlignment="false" applyProtection="false">
      <alignment vertical="center"/>
    </xf>
    <xf numFmtId="0" fontId="50" fillId="20" borderId="0" applyNumberFormat="false" applyBorder="false" applyAlignment="false" applyProtection="false">
      <alignment vertical="center"/>
    </xf>
    <xf numFmtId="41" fontId="38" fillId="0" borderId="0" applyFont="false" applyFill="false" applyBorder="false" applyAlignment="false" applyProtection="false">
      <alignment vertical="center"/>
    </xf>
    <xf numFmtId="0" fontId="50" fillId="29"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45" fillId="16" borderId="0" applyNumberFormat="false" applyBorder="false" applyAlignment="false" applyProtection="false">
      <alignment vertical="center"/>
    </xf>
    <xf numFmtId="0" fontId="57" fillId="0" borderId="20" applyNumberFormat="false" applyFill="false" applyAlignment="false" applyProtection="false">
      <alignment vertical="center"/>
    </xf>
    <xf numFmtId="0" fontId="49" fillId="0" borderId="16" applyNumberFormat="false" applyFill="false" applyAlignment="false" applyProtection="false">
      <alignment vertical="center"/>
    </xf>
    <xf numFmtId="0" fontId="50" fillId="30" borderId="0" applyNumberFormat="false" applyBorder="false" applyAlignment="false" applyProtection="false">
      <alignment vertical="center"/>
    </xf>
    <xf numFmtId="0" fontId="50" fillId="32" borderId="0" applyNumberFormat="false" applyBorder="false" applyAlignment="false" applyProtection="false">
      <alignment vertical="center"/>
    </xf>
    <xf numFmtId="0" fontId="0" fillId="0" borderId="0"/>
    <xf numFmtId="0" fontId="45" fillId="18" borderId="0" applyNumberFormat="false" applyBorder="false" applyAlignment="false" applyProtection="false">
      <alignment vertical="center"/>
    </xf>
    <xf numFmtId="43" fontId="38" fillId="0" borderId="0" applyFont="false" applyFill="false" applyBorder="false" applyAlignment="false" applyProtection="false">
      <alignment vertical="center"/>
    </xf>
    <xf numFmtId="0" fontId="62"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0" fillId="0" borderId="0">
      <alignment vertical="center"/>
    </xf>
    <xf numFmtId="0" fontId="50" fillId="38" borderId="0" applyNumberFormat="false" applyBorder="false" applyAlignment="false" applyProtection="false">
      <alignment vertical="center"/>
    </xf>
    <xf numFmtId="0" fontId="0" fillId="0" borderId="0">
      <alignment vertical="center"/>
    </xf>
    <xf numFmtId="0" fontId="63" fillId="0" borderId="21" applyNumberFormat="false" applyFill="false" applyAlignment="false" applyProtection="false">
      <alignment vertical="center"/>
    </xf>
    <xf numFmtId="0" fontId="57" fillId="0" borderId="0" applyNumberFormat="false" applyFill="false" applyBorder="false" applyAlignment="false" applyProtection="false">
      <alignment vertical="center"/>
    </xf>
    <xf numFmtId="0" fontId="50" fillId="23" borderId="0" applyNumberFormat="false" applyBorder="false" applyAlignment="false" applyProtection="false">
      <alignment vertical="center"/>
    </xf>
    <xf numFmtId="0" fontId="19" fillId="0" borderId="0"/>
    <xf numFmtId="42" fontId="38" fillId="0" borderId="0" applyFon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50" fillId="19" borderId="0" applyNumberFormat="false" applyBorder="false" applyAlignment="false" applyProtection="false">
      <alignment vertical="center"/>
    </xf>
    <xf numFmtId="0" fontId="38" fillId="39" borderId="22" applyNumberFormat="false" applyFont="false" applyAlignment="false" applyProtection="false">
      <alignment vertical="center"/>
    </xf>
    <xf numFmtId="0" fontId="45" fillId="40" borderId="0" applyNumberFormat="false" applyBorder="false" applyAlignment="false" applyProtection="false">
      <alignment vertical="center"/>
    </xf>
    <xf numFmtId="0" fontId="56" fillId="26"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61" fillId="35" borderId="0" applyNumberFormat="false" applyBorder="false" applyAlignment="false" applyProtection="false">
      <alignment vertical="center"/>
    </xf>
    <xf numFmtId="0" fontId="51" fillId="21" borderId="15" applyNumberFormat="false" applyAlignment="false" applyProtection="false">
      <alignment vertical="center"/>
    </xf>
    <xf numFmtId="0" fontId="45" fillId="37" borderId="0" applyNumberFormat="false" applyBorder="false" applyAlignment="false" applyProtection="false">
      <alignment vertical="center"/>
    </xf>
    <xf numFmtId="0" fontId="45" fillId="25" borderId="0" applyNumberFormat="false" applyBorder="false" applyAlignment="false" applyProtection="false">
      <alignment vertical="center"/>
    </xf>
    <xf numFmtId="0" fontId="45" fillId="15"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5" fillId="28" borderId="0" applyNumberFormat="false" applyBorder="false" applyAlignment="false" applyProtection="false">
      <alignment vertical="center"/>
    </xf>
    <xf numFmtId="9" fontId="38" fillId="0" borderId="0" applyFont="false" applyFill="false" applyBorder="false" applyAlignment="false" applyProtection="false">
      <alignment vertical="center"/>
    </xf>
    <xf numFmtId="0" fontId="45" fillId="12" borderId="0" applyNumberFormat="false" applyBorder="false" applyAlignment="false" applyProtection="false">
      <alignment vertical="center"/>
    </xf>
    <xf numFmtId="44" fontId="38" fillId="0" borderId="0" applyFont="false" applyFill="false" applyBorder="false" applyAlignment="false" applyProtection="false">
      <alignment vertical="center"/>
    </xf>
    <xf numFmtId="0" fontId="45" fillId="14" borderId="0" applyNumberFormat="false" applyBorder="false" applyAlignment="false" applyProtection="false">
      <alignment vertical="center"/>
    </xf>
    <xf numFmtId="0" fontId="50" fillId="34" borderId="0" applyNumberFormat="false" applyBorder="false" applyAlignment="false" applyProtection="false">
      <alignment vertical="center"/>
    </xf>
    <xf numFmtId="0" fontId="46" fillId="11" borderId="15" applyNumberFormat="false" applyAlignment="false" applyProtection="false">
      <alignment vertical="center"/>
    </xf>
    <xf numFmtId="0" fontId="50" fillId="31"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50" fillId="36" borderId="0" applyNumberFormat="false" applyBorder="false" applyAlignment="false" applyProtection="false">
      <alignment vertical="center"/>
    </xf>
  </cellStyleXfs>
  <cellXfs count="390">
    <xf numFmtId="0" fontId="0" fillId="0" borderId="0" xfId="0"/>
    <xf numFmtId="0" fontId="1" fillId="0" borderId="0" xfId="5" applyFont="true"/>
    <xf numFmtId="0" fontId="0" fillId="0" borderId="0" xfId="29" applyFont="true">
      <alignment vertical="center"/>
    </xf>
    <xf numFmtId="0" fontId="0" fillId="0" borderId="0" xfId="29" applyFont="true" applyAlignment="true">
      <alignment horizontal="center" vertical="center"/>
    </xf>
    <xf numFmtId="0" fontId="0" fillId="0" borderId="0" xfId="29" applyFont="true" applyAlignment="true">
      <alignment vertical="center" wrapText="true"/>
    </xf>
    <xf numFmtId="0" fontId="0" fillId="0" borderId="0" xfId="5"/>
    <xf numFmtId="0" fontId="2" fillId="0" borderId="0" xfId="29" applyFont="true" applyAlignment="true">
      <alignment horizontal="left" vertical="center"/>
    </xf>
    <xf numFmtId="0" fontId="3" fillId="0" borderId="0" xfId="5" applyFont="true"/>
    <xf numFmtId="0" fontId="3" fillId="0" borderId="0" xfId="5" applyFont="true" applyAlignment="true">
      <alignment horizontal="center"/>
    </xf>
    <xf numFmtId="0" fontId="3" fillId="0" borderId="0" xfId="5" applyFont="true" applyAlignment="true">
      <alignment wrapText="true"/>
    </xf>
    <xf numFmtId="0" fontId="3" fillId="0" borderId="1" xfId="5" applyFont="true" applyBorder="true" applyAlignment="true">
      <alignment horizontal="left" vertical="center"/>
    </xf>
    <xf numFmtId="0" fontId="3" fillId="0" borderId="0" xfId="5" applyFont="true" applyAlignment="true">
      <alignment horizontal="center" vertical="center"/>
    </xf>
    <xf numFmtId="0" fontId="3" fillId="0" borderId="2" xfId="29" applyFont="true" applyBorder="true" applyAlignment="true">
      <alignment horizontal="center" vertical="center"/>
    </xf>
    <xf numFmtId="0" fontId="3" fillId="0" borderId="2" xfId="29" applyFont="true" applyBorder="true" applyAlignment="true">
      <alignment horizontal="center" vertical="center" wrapText="true"/>
    </xf>
    <xf numFmtId="0" fontId="4" fillId="0" borderId="2" xfId="29" applyFont="true" applyBorder="true" applyAlignment="true">
      <alignment horizontal="left" vertical="center"/>
    </xf>
    <xf numFmtId="0" fontId="4" fillId="0" borderId="2" xfId="29" applyFont="true" applyBorder="true" applyAlignment="true">
      <alignment horizontal="center" vertical="center"/>
    </xf>
    <xf numFmtId="0" fontId="4" fillId="0" borderId="2" xfId="29" applyFont="true" applyBorder="true" applyAlignment="true">
      <alignment horizontal="center" vertical="center" wrapText="true"/>
    </xf>
    <xf numFmtId="0" fontId="3" fillId="0" borderId="3" xfId="29" applyNumberFormat="true" applyFont="true" applyBorder="true" applyAlignment="true">
      <alignment horizontal="center" vertical="center" textRotation="255"/>
    </xf>
    <xf numFmtId="0" fontId="3" fillId="0" borderId="4" xfId="29" applyFont="true" applyBorder="true">
      <alignment vertical="center"/>
    </xf>
    <xf numFmtId="0" fontId="3" fillId="0" borderId="4" xfId="29" applyFont="true" applyBorder="true" applyAlignment="true">
      <alignment vertical="center" wrapText="true"/>
    </xf>
    <xf numFmtId="0" fontId="4" fillId="0" borderId="3" xfId="29" applyFont="true" applyBorder="true" applyAlignment="true">
      <alignment horizontal="left" vertical="center"/>
    </xf>
    <xf numFmtId="0" fontId="4" fillId="0" borderId="4" xfId="29" applyFont="true" applyBorder="true">
      <alignment vertical="center"/>
    </xf>
    <xf numFmtId="0" fontId="5" fillId="0" borderId="4" xfId="29" applyFont="true" applyBorder="true">
      <alignment vertical="center"/>
    </xf>
    <xf numFmtId="0" fontId="4" fillId="0" borderId="3" xfId="29" applyNumberFormat="true" applyFont="true" applyBorder="true" applyAlignment="true">
      <alignment horizontal="center" vertical="center" textRotation="255"/>
    </xf>
    <xf numFmtId="0" fontId="4" fillId="0" borderId="4" xfId="29" applyFont="true" applyBorder="true" applyAlignment="true">
      <alignment vertical="center" wrapText="true"/>
    </xf>
    <xf numFmtId="0" fontId="6" fillId="0" borderId="4" xfId="29" applyFont="true" applyBorder="true">
      <alignment vertical="center"/>
    </xf>
    <xf numFmtId="0" fontId="5" fillId="0" borderId="2" xfId="29" applyFont="true" applyBorder="true" applyAlignment="true">
      <alignment vertical="center" wrapText="true"/>
    </xf>
    <xf numFmtId="0" fontId="6" fillId="0" borderId="2" xfId="29" applyFont="true" applyBorder="true" applyAlignment="true">
      <alignment horizontal="center" vertical="center" wrapText="true"/>
    </xf>
    <xf numFmtId="0" fontId="3" fillId="0" borderId="3" xfId="29" applyFont="true" applyBorder="true" applyAlignment="true">
      <alignment horizontal="center" vertical="center" textRotation="255"/>
    </xf>
    <xf numFmtId="0" fontId="3" fillId="0" borderId="0" xfId="5" applyFont="true" applyAlignment="true">
      <alignment horizontal="right" vertical="center"/>
    </xf>
    <xf numFmtId="0" fontId="7" fillId="0" borderId="0" xfId="0" applyFont="true"/>
    <xf numFmtId="0" fontId="7" fillId="0" borderId="0" xfId="0" applyFont="true" applyAlignment="true">
      <alignment horizontal="center"/>
    </xf>
    <xf numFmtId="0" fontId="8" fillId="0" borderId="0" xfId="0" applyFont="true" applyAlignment="true">
      <alignment horizontal="left"/>
    </xf>
    <xf numFmtId="0" fontId="5" fillId="0" borderId="1" xfId="0" applyFont="true" applyBorder="true" applyAlignment="true">
      <alignment horizontal="left" vertical="center"/>
    </xf>
    <xf numFmtId="0" fontId="7" fillId="0" borderId="0" xfId="0" applyFont="true" applyAlignment="true">
      <alignment horizontal="center" vertical="center"/>
    </xf>
    <xf numFmtId="0" fontId="0" fillId="0" borderId="0" xfId="0" applyAlignment="true">
      <alignment vertical="center"/>
    </xf>
    <xf numFmtId="0" fontId="7" fillId="0" borderId="5" xfId="0" applyFont="true" applyBorder="true" applyAlignment="true">
      <alignment horizontal="center" vertical="center" wrapText="true"/>
    </xf>
    <xf numFmtId="0" fontId="7" fillId="0" borderId="5" xfId="0" applyFont="true" applyBorder="true" applyAlignment="true">
      <alignment horizontal="center" vertical="center"/>
    </xf>
    <xf numFmtId="0" fontId="7" fillId="0" borderId="2" xfId="0" applyFont="true" applyBorder="true" applyAlignment="true">
      <alignment horizontal="center" vertical="center"/>
    </xf>
    <xf numFmtId="0" fontId="7" fillId="0" borderId="6" xfId="0" applyFont="true" applyBorder="true" applyAlignment="true">
      <alignment horizontal="center" vertical="center" wrapText="true"/>
    </xf>
    <xf numFmtId="0" fontId="7" fillId="0" borderId="6" xfId="0" applyFont="true" applyBorder="true" applyAlignment="true">
      <alignment horizontal="center" vertical="center"/>
    </xf>
    <xf numFmtId="0" fontId="7" fillId="0" borderId="7" xfId="0" applyFont="true" applyBorder="true" applyAlignment="true">
      <alignment horizontal="center" vertical="center" wrapText="true"/>
    </xf>
    <xf numFmtId="0" fontId="7" fillId="0" borderId="7" xfId="0" applyFont="true" applyBorder="true" applyAlignment="true">
      <alignment horizontal="center" vertical="center"/>
    </xf>
    <xf numFmtId="0" fontId="7" fillId="0" borderId="7" xfId="0" applyFont="true" applyBorder="true" applyAlignment="true">
      <alignment horizontal="left" vertical="center"/>
    </xf>
    <xf numFmtId="0" fontId="7" fillId="0" borderId="2" xfId="0" applyFont="true" applyBorder="true" applyAlignment="true">
      <alignment horizontal="left" vertical="center"/>
    </xf>
    <xf numFmtId="0" fontId="7" fillId="0" borderId="2" xfId="0" applyFont="true" applyBorder="true" applyAlignment="true">
      <alignment vertical="center"/>
    </xf>
    <xf numFmtId="0" fontId="9" fillId="0" borderId="2" xfId="0" applyFont="true" applyBorder="true" applyAlignment="true">
      <alignment horizontal="center" vertical="center"/>
    </xf>
    <xf numFmtId="0" fontId="7" fillId="0" borderId="8" xfId="0" applyFont="true" applyFill="true" applyBorder="true" applyAlignment="true">
      <alignment horizontal="left" vertical="center"/>
    </xf>
    <xf numFmtId="0" fontId="7" fillId="0" borderId="2" xfId="0" applyFont="true" applyBorder="true" applyAlignment="true">
      <alignment horizontal="center" vertical="center" wrapText="true"/>
    </xf>
    <xf numFmtId="0" fontId="10" fillId="0" borderId="2" xfId="0" applyFont="true" applyBorder="true" applyAlignment="true">
      <alignment vertical="center"/>
    </xf>
    <xf numFmtId="0" fontId="5" fillId="0" borderId="2" xfId="0" applyFont="true" applyBorder="true" applyAlignment="true">
      <alignment horizontal="center" vertical="center"/>
    </xf>
    <xf numFmtId="0" fontId="5" fillId="0" borderId="0" xfId="0" applyFont="true" applyAlignment="true">
      <alignment horizontal="right"/>
    </xf>
    <xf numFmtId="0" fontId="5" fillId="0" borderId="0" xfId="0" applyFont="true" applyAlignment="true">
      <alignment horizontal="right" vertical="center"/>
    </xf>
    <xf numFmtId="0" fontId="7" fillId="0" borderId="2" xfId="0" applyFont="true" applyBorder="true"/>
    <xf numFmtId="0" fontId="5" fillId="0" borderId="0" xfId="0" applyFont="true"/>
    <xf numFmtId="0" fontId="0" fillId="0" borderId="0" xfId="0" applyAlignment="true">
      <alignment horizontal="center"/>
    </xf>
    <xf numFmtId="0" fontId="8" fillId="0" borderId="0" xfId="0" applyFont="true" applyAlignment="true">
      <alignment horizontal="left" vertical="center"/>
    </xf>
    <xf numFmtId="0" fontId="5" fillId="0" borderId="5" xfId="0" applyFont="true" applyBorder="true" applyAlignment="true">
      <alignment horizontal="center" vertical="center"/>
    </xf>
    <xf numFmtId="0" fontId="5" fillId="0" borderId="7" xfId="0" applyFont="true" applyBorder="true" applyAlignment="true">
      <alignment horizontal="center" vertical="center"/>
    </xf>
    <xf numFmtId="0" fontId="5" fillId="0" borderId="7" xfId="0" applyFont="true" applyBorder="true" applyAlignment="true">
      <alignment horizontal="left" vertical="center"/>
    </xf>
    <xf numFmtId="0" fontId="5" fillId="0" borderId="2" xfId="0" applyFont="true" applyBorder="true" applyAlignment="true">
      <alignment horizontal="left" vertical="center"/>
    </xf>
    <xf numFmtId="0" fontId="5" fillId="0" borderId="2" xfId="0" applyFont="true" applyBorder="true" applyAlignment="true">
      <alignment vertical="center"/>
    </xf>
    <xf numFmtId="0" fontId="0" fillId="0" borderId="2" xfId="0" applyBorder="true" applyAlignment="true">
      <alignment horizontal="center" vertical="center"/>
    </xf>
    <xf numFmtId="0" fontId="11" fillId="0" borderId="2" xfId="0" applyFont="true" applyBorder="true" applyAlignment="true">
      <alignment vertical="center"/>
    </xf>
    <xf numFmtId="0" fontId="6" fillId="0" borderId="2" xfId="0" applyFont="true" applyBorder="true" applyAlignment="true">
      <alignment horizontal="center" vertical="center"/>
    </xf>
    <xf numFmtId="0" fontId="6" fillId="0" borderId="2" xfId="0" applyFont="true" applyBorder="true" applyAlignment="true">
      <alignment horizontal="left" vertical="center"/>
    </xf>
    <xf numFmtId="0" fontId="5" fillId="0" borderId="8" xfId="0" applyFont="true" applyFill="true" applyBorder="true" applyAlignment="true">
      <alignment horizontal="left" vertical="center"/>
    </xf>
    <xf numFmtId="0" fontId="12" fillId="0" borderId="2" xfId="0" applyFont="true" applyBorder="true" applyAlignment="true">
      <alignment horizontal="center" vertical="center"/>
    </xf>
    <xf numFmtId="0" fontId="5" fillId="0" borderId="5" xfId="0" applyFont="true" applyBorder="true" applyAlignment="true">
      <alignment horizontal="center" vertical="center" wrapText="true"/>
    </xf>
    <xf numFmtId="0" fontId="5" fillId="0" borderId="7" xfId="0" applyFont="true" applyBorder="true" applyAlignment="true">
      <alignment horizontal="center" vertical="center" wrapText="true"/>
    </xf>
    <xf numFmtId="0" fontId="0" fillId="0" borderId="0" xfId="0" applyAlignment="true">
      <alignment horizontal="center" vertical="center"/>
    </xf>
    <xf numFmtId="0" fontId="7" fillId="0" borderId="0" xfId="0" applyFont="true" applyAlignment="true">
      <alignment vertical="center"/>
    </xf>
    <xf numFmtId="0" fontId="5" fillId="0" borderId="3" xfId="0" applyFont="true" applyBorder="true" applyAlignment="true">
      <alignment horizontal="center" vertical="center"/>
    </xf>
    <xf numFmtId="0" fontId="5" fillId="0" borderId="9" xfId="0" applyFont="true" applyBorder="true" applyAlignment="true">
      <alignment horizontal="center" vertical="center"/>
    </xf>
    <xf numFmtId="0" fontId="5" fillId="0" borderId="10" xfId="0" applyFont="true" applyBorder="true" applyAlignment="true">
      <alignment horizontal="center" vertical="center"/>
    </xf>
    <xf numFmtId="0" fontId="5" fillId="0" borderId="8" xfId="0" applyFont="true" applyBorder="true" applyAlignment="true">
      <alignment horizontal="center" vertical="center"/>
    </xf>
    <xf numFmtId="0" fontId="5" fillId="0" borderId="2" xfId="0" applyFont="true" applyBorder="true"/>
    <xf numFmtId="0" fontId="0" fillId="0" borderId="2" xfId="0" applyBorder="true"/>
    <xf numFmtId="0" fontId="5" fillId="0" borderId="0" xfId="0" applyFont="true" applyFill="true" applyBorder="true" applyAlignment="true">
      <alignment horizontal="left" vertical="center"/>
    </xf>
    <xf numFmtId="0" fontId="5" fillId="0" borderId="0" xfId="0" applyFont="true" applyFill="true" applyBorder="true" applyAlignment="true">
      <alignment horizontal="center" vertical="center"/>
    </xf>
    <xf numFmtId="0" fontId="5" fillId="0" borderId="4" xfId="0" applyFont="true" applyBorder="true" applyAlignment="true">
      <alignment horizontal="center" vertical="center"/>
    </xf>
    <xf numFmtId="0" fontId="5" fillId="0" borderId="11" xfId="0" applyFont="true" applyBorder="true" applyAlignment="true">
      <alignment horizontal="center" vertical="center"/>
    </xf>
    <xf numFmtId="0" fontId="5" fillId="0" borderId="2" xfId="0" applyFont="true" applyBorder="true" applyAlignment="true">
      <alignment horizontal="center" vertical="center" wrapText="true"/>
    </xf>
    <xf numFmtId="0" fontId="5" fillId="0" borderId="2" xfId="0" applyFont="true" applyBorder="true" applyAlignment="true">
      <alignment vertical="center" wrapText="true"/>
    </xf>
    <xf numFmtId="0" fontId="13" fillId="0" borderId="0" xfId="0" applyFont="true" applyAlignment="true">
      <alignment horizontal="right" vertical="center"/>
    </xf>
    <xf numFmtId="0" fontId="9" fillId="0" borderId="0" xfId="0" applyFont="true" applyFill="true" applyAlignment="true">
      <alignment vertical="center"/>
    </xf>
    <xf numFmtId="0" fontId="0" fillId="0" borderId="0" xfId="0" applyFont="true" applyFill="true"/>
    <xf numFmtId="0" fontId="14" fillId="0" borderId="0" xfId="0" applyFont="true" applyFill="true"/>
    <xf numFmtId="0" fontId="2" fillId="0" borderId="0" xfId="0" applyFont="true" applyFill="true" applyAlignment="true">
      <alignment horizontal="center" vertical="center"/>
    </xf>
    <xf numFmtId="0" fontId="1" fillId="0" borderId="5" xfId="0" applyFont="true" applyFill="true" applyBorder="true" applyAlignment="true">
      <alignment horizontal="center" vertical="center"/>
    </xf>
    <xf numFmtId="0" fontId="1" fillId="0" borderId="5" xfId="0" applyFont="true" applyFill="true" applyBorder="true" applyAlignment="true">
      <alignment horizontal="center" vertical="center" wrapText="true"/>
    </xf>
    <xf numFmtId="0" fontId="1" fillId="0" borderId="7" xfId="0" applyFont="true" applyFill="true" applyBorder="true" applyAlignment="true">
      <alignment horizontal="center" vertical="center"/>
    </xf>
    <xf numFmtId="0" fontId="1" fillId="0" borderId="7" xfId="0" applyFont="true" applyFill="true" applyBorder="true" applyAlignment="true">
      <alignment horizontal="center"/>
    </xf>
    <xf numFmtId="0" fontId="0" fillId="0" borderId="7" xfId="0" applyFont="true" applyFill="true" applyBorder="true" applyAlignment="true">
      <alignment horizontal="center" wrapText="true"/>
    </xf>
    <xf numFmtId="3" fontId="7" fillId="2" borderId="2" xfId="0" applyNumberFormat="true" applyFont="true" applyFill="true" applyBorder="true" applyAlignment="true" applyProtection="true">
      <alignment vertical="center"/>
    </xf>
    <xf numFmtId="0" fontId="7" fillId="2" borderId="2" xfId="0" applyFont="true" applyFill="true" applyBorder="true" applyAlignment="true">
      <alignment vertical="center"/>
    </xf>
    <xf numFmtId="3" fontId="7" fillId="3" borderId="2" xfId="0" applyNumberFormat="true" applyFont="true" applyFill="true" applyBorder="true" applyAlignment="true" applyProtection="true">
      <alignment horizontal="left" vertical="center"/>
    </xf>
    <xf numFmtId="0" fontId="7" fillId="0" borderId="2" xfId="0" applyFont="true" applyFill="true" applyBorder="true" applyAlignment="true">
      <alignment vertical="center"/>
    </xf>
    <xf numFmtId="3" fontId="7" fillId="3" borderId="2" xfId="0" applyNumberFormat="true" applyFont="true" applyFill="true" applyBorder="true" applyAlignment="true" applyProtection="true">
      <alignment vertical="center"/>
    </xf>
    <xf numFmtId="0" fontId="13" fillId="0" borderId="2" xfId="3" applyFont="true" applyFill="true" applyBorder="true" applyAlignment="true">
      <alignment vertical="center" wrapText="true"/>
    </xf>
    <xf numFmtId="3" fontId="7" fillId="2" borderId="2" xfId="0" applyNumberFormat="true" applyFont="true" applyFill="true" applyBorder="true" applyAlignment="true" applyProtection="true">
      <alignment horizontal="left" vertical="center"/>
    </xf>
    <xf numFmtId="0" fontId="0" fillId="2" borderId="2" xfId="0" applyFont="true" applyFill="true" applyBorder="true"/>
    <xf numFmtId="0" fontId="0" fillId="0" borderId="2" xfId="0" applyFont="true" applyFill="true" applyBorder="true"/>
    <xf numFmtId="0" fontId="9" fillId="4" borderId="2" xfId="0" applyFont="true" applyFill="true" applyBorder="true" applyAlignment="true">
      <alignment horizontal="distributed" vertical="center"/>
    </xf>
    <xf numFmtId="0" fontId="7" fillId="4" borderId="2" xfId="0" applyFont="true" applyFill="true" applyBorder="true" applyAlignment="true">
      <alignment vertical="center"/>
    </xf>
    <xf numFmtId="0" fontId="0" fillId="0" borderId="0" xfId="0" applyFont="true" applyFill="true" applyAlignment="true">
      <alignment horizontal="right"/>
    </xf>
    <xf numFmtId="0" fontId="1" fillId="0" borderId="11" xfId="0" applyFont="true" applyFill="true" applyBorder="true" applyAlignment="true">
      <alignment horizontal="center" vertical="center"/>
    </xf>
    <xf numFmtId="0" fontId="0" fillId="0" borderId="7" xfId="0" applyFont="true" applyFill="true" applyBorder="true" applyAlignment="true">
      <alignment horizontal="center" vertical="center"/>
    </xf>
    <xf numFmtId="0" fontId="1" fillId="0" borderId="12" xfId="0" applyFont="true" applyFill="true" applyBorder="true" applyAlignment="true">
      <alignment horizontal="center" vertical="center"/>
    </xf>
    <xf numFmtId="0" fontId="0" fillId="0" borderId="0" xfId="4" applyFont="true" applyFill="true" applyBorder="true"/>
    <xf numFmtId="0" fontId="14" fillId="0" borderId="0" xfId="5" applyFont="true" applyFill="true"/>
    <xf numFmtId="0" fontId="0" fillId="0" borderId="0" xfId="5" applyFont="true"/>
    <xf numFmtId="0" fontId="0" fillId="0" borderId="0" xfId="5" applyFont="true" applyBorder="true"/>
    <xf numFmtId="0" fontId="2" fillId="0" borderId="0" xfId="5" applyFont="true" applyFill="true" applyAlignment="true">
      <alignment horizontal="center" vertical="center"/>
    </xf>
    <xf numFmtId="0" fontId="0" fillId="0" borderId="0" xfId="5" applyFont="true" applyBorder="true" applyAlignment="true">
      <alignment horizontal="right"/>
    </xf>
    <xf numFmtId="0" fontId="0" fillId="0" borderId="2" xfId="5" applyFont="true" applyBorder="true" applyAlignment="true">
      <alignment horizontal="center" vertical="center" wrapText="true"/>
    </xf>
    <xf numFmtId="0" fontId="1" fillId="0" borderId="2" xfId="5" applyFont="true" applyFill="true" applyBorder="true" applyAlignment="true">
      <alignment horizontal="center" vertical="center" wrapText="true"/>
    </xf>
    <xf numFmtId="0" fontId="1" fillId="0" borderId="2" xfId="5" applyFont="true" applyBorder="true" applyAlignment="true">
      <alignment horizontal="center" vertical="center" wrapText="true"/>
    </xf>
    <xf numFmtId="3" fontId="7" fillId="0" borderId="2" xfId="5" applyNumberFormat="true" applyFont="true" applyFill="true" applyBorder="true" applyAlignment="true" applyProtection="true">
      <alignment vertical="center"/>
    </xf>
    <xf numFmtId="0" fontId="0" fillId="0" borderId="2" xfId="5" applyFont="true" applyBorder="true"/>
    <xf numFmtId="0" fontId="7" fillId="0" borderId="2" xfId="5" applyFont="true" applyFill="true" applyBorder="true" applyAlignment="true">
      <alignment vertical="center"/>
    </xf>
    <xf numFmtId="0" fontId="9" fillId="4" borderId="2" xfId="5" applyFont="true" applyFill="true" applyBorder="true" applyAlignment="true">
      <alignment horizontal="distributed" vertical="center"/>
    </xf>
    <xf numFmtId="49" fontId="14" fillId="4" borderId="2" xfId="35" applyNumberFormat="true" applyFont="true" applyFill="true" applyBorder="true" applyAlignment="true" applyProtection="true">
      <alignment horizontal="distributed" vertical="center"/>
    </xf>
    <xf numFmtId="0" fontId="0" fillId="4" borderId="2" xfId="5" applyFont="true" applyFill="true" applyBorder="true"/>
    <xf numFmtId="0" fontId="1" fillId="0" borderId="0" xfId="0" applyFont="true" applyFill="true" applyAlignment="true">
      <alignment vertical="center"/>
    </xf>
    <xf numFmtId="0" fontId="0" fillId="0" borderId="0" xfId="0" applyFill="true" applyAlignment="true">
      <alignment vertical="center"/>
    </xf>
    <xf numFmtId="0" fontId="0" fillId="0" borderId="0" xfId="0" applyFont="true" applyFill="true" applyAlignment="true">
      <alignment vertical="center"/>
    </xf>
    <xf numFmtId="0" fontId="14" fillId="0" borderId="0" xfId="0" applyFont="true" applyFill="true" applyAlignment="true">
      <alignment vertical="center"/>
    </xf>
    <xf numFmtId="0" fontId="15" fillId="0" borderId="3" xfId="0" applyFont="true" applyFill="true" applyBorder="true" applyAlignment="true">
      <alignment horizontal="center" vertical="center"/>
    </xf>
    <xf numFmtId="0" fontId="15" fillId="0" borderId="4" xfId="0" applyFont="true" applyFill="true" applyBorder="true" applyAlignment="true">
      <alignment horizontal="center" vertical="center"/>
    </xf>
    <xf numFmtId="0" fontId="9" fillId="0" borderId="7" xfId="0" applyFont="true" applyFill="true" applyBorder="true" applyAlignment="true">
      <alignment horizontal="center" vertical="center"/>
    </xf>
    <xf numFmtId="3" fontId="7" fillId="4" borderId="2" xfId="0" applyNumberFormat="true" applyFont="true" applyFill="true" applyBorder="true" applyAlignment="true" applyProtection="true">
      <alignment vertical="center"/>
    </xf>
    <xf numFmtId="0" fontId="9" fillId="4" borderId="7" xfId="0" applyFont="true" applyFill="true" applyBorder="true" applyAlignment="true">
      <alignment horizontal="center" vertical="center"/>
    </xf>
    <xf numFmtId="3" fontId="7" fillId="0" borderId="2" xfId="0" applyNumberFormat="true" applyFont="true" applyFill="true" applyBorder="true" applyAlignment="true" applyProtection="true">
      <alignment horizontal="left" vertical="center"/>
    </xf>
    <xf numFmtId="0" fontId="0" fillId="0" borderId="2" xfId="0" applyFill="true" applyBorder="true" applyAlignment="true">
      <alignment vertical="center"/>
    </xf>
    <xf numFmtId="3" fontId="7" fillId="0" borderId="2" xfId="0" applyNumberFormat="true" applyFont="true" applyFill="true" applyBorder="true" applyAlignment="true" applyProtection="true">
      <alignment vertical="center"/>
    </xf>
    <xf numFmtId="0" fontId="9" fillId="0" borderId="2" xfId="0" applyFont="true" applyFill="true" applyBorder="true" applyAlignment="true">
      <alignment vertical="center"/>
    </xf>
    <xf numFmtId="0" fontId="7" fillId="0" borderId="2" xfId="3" applyFont="true" applyFill="true" applyBorder="true" applyAlignment="true">
      <alignment vertical="center" wrapText="true"/>
    </xf>
    <xf numFmtId="0" fontId="13" fillId="2" borderId="2" xfId="3" applyFont="true" applyFill="true" applyBorder="true" applyAlignment="true">
      <alignment vertical="center" wrapText="true"/>
    </xf>
    <xf numFmtId="0" fontId="7" fillId="2" borderId="2" xfId="0" applyFont="true" applyFill="true" applyBorder="true" applyAlignment="true">
      <alignment horizontal="left" vertical="center"/>
    </xf>
    <xf numFmtId="3" fontId="7" fillId="4" borderId="2" xfId="0" applyNumberFormat="true" applyFont="true" applyFill="true" applyBorder="true" applyAlignment="true" applyProtection="true">
      <alignment horizontal="left" vertical="center"/>
    </xf>
    <xf numFmtId="0" fontId="0" fillId="4" borderId="2" xfId="0" applyFill="true" applyBorder="true" applyAlignment="true">
      <alignment vertical="center"/>
    </xf>
    <xf numFmtId="0" fontId="9" fillId="4" borderId="2" xfId="0" applyFont="true" applyFill="true" applyBorder="true" applyAlignment="true">
      <alignment vertical="center"/>
    </xf>
    <xf numFmtId="0" fontId="0" fillId="2" borderId="2" xfId="0" applyFill="true" applyBorder="true" applyAlignment="true">
      <alignment vertical="center"/>
    </xf>
    <xf numFmtId="1" fontId="7" fillId="2" borderId="2" xfId="0" applyNumberFormat="true" applyFont="true" applyFill="true" applyBorder="true" applyAlignment="true" applyProtection="true">
      <alignment vertical="center"/>
      <protection locked="false"/>
    </xf>
    <xf numFmtId="1" fontId="7" fillId="0" borderId="2" xfId="0" applyNumberFormat="true" applyFont="true" applyFill="true" applyBorder="true" applyAlignment="true" applyProtection="true">
      <alignment vertical="center"/>
      <protection locked="false"/>
    </xf>
    <xf numFmtId="0" fontId="0" fillId="3" borderId="0" xfId="0" applyFont="true" applyFill="true" applyAlignment="true">
      <alignment vertical="center"/>
    </xf>
    <xf numFmtId="10" fontId="0" fillId="0" borderId="0" xfId="0" applyNumberFormat="true" applyFont="true" applyFill="true" applyAlignment="true">
      <alignment vertical="center"/>
    </xf>
    <xf numFmtId="177" fontId="0" fillId="0" borderId="0" xfId="0" applyNumberFormat="true" applyFont="true" applyFill="true" applyAlignment="true">
      <alignment vertical="center"/>
    </xf>
    <xf numFmtId="10" fontId="2" fillId="0" borderId="0" xfId="0" applyNumberFormat="true" applyFont="true" applyFill="true" applyAlignment="true">
      <alignment horizontal="center" vertical="center"/>
    </xf>
    <xf numFmtId="0" fontId="15" fillId="0" borderId="9" xfId="0" applyFont="true" applyFill="true" applyBorder="true" applyAlignment="true">
      <alignment horizontal="center" vertical="center"/>
    </xf>
    <xf numFmtId="10" fontId="15" fillId="0" borderId="4" xfId="0" applyNumberFormat="true"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2" xfId="0" applyFont="true" applyFill="true" applyBorder="true" applyAlignment="true">
      <alignment horizontal="center" vertical="center" wrapText="true"/>
    </xf>
    <xf numFmtId="10" fontId="1" fillId="0" borderId="2" xfId="0" applyNumberFormat="true" applyFont="true" applyFill="true" applyBorder="true" applyAlignment="true">
      <alignment horizontal="center" vertical="center" wrapText="true"/>
    </xf>
    <xf numFmtId="0" fontId="7" fillId="3" borderId="2" xfId="0" applyFont="true" applyFill="true" applyBorder="true" applyAlignment="true">
      <alignment vertical="center"/>
    </xf>
    <xf numFmtId="10" fontId="7" fillId="3" borderId="2" xfId="0" applyNumberFormat="true" applyFont="true" applyFill="true" applyBorder="true" applyAlignment="true">
      <alignment vertical="center"/>
    </xf>
    <xf numFmtId="3" fontId="16" fillId="3" borderId="2" xfId="0" applyNumberFormat="true" applyFont="true" applyFill="true" applyBorder="true" applyAlignment="true" applyProtection="true">
      <alignment vertical="center"/>
    </xf>
    <xf numFmtId="3" fontId="17" fillId="0" borderId="2" xfId="0" applyNumberFormat="true" applyFont="true" applyFill="true" applyBorder="true" applyAlignment="true" applyProtection="true">
      <alignment vertical="center"/>
    </xf>
    <xf numFmtId="0" fontId="0" fillId="0" borderId="2" xfId="0" applyFont="true" applyFill="true" applyBorder="true" applyAlignment="true">
      <alignment vertical="center"/>
    </xf>
    <xf numFmtId="0" fontId="9" fillId="0" borderId="2" xfId="0" applyFont="true" applyFill="true" applyBorder="true" applyAlignment="true">
      <alignment horizontal="distributed" vertical="center"/>
    </xf>
    <xf numFmtId="0" fontId="0" fillId="4" borderId="2" xfId="0" applyFont="true" applyFill="true" applyBorder="true" applyAlignment="true">
      <alignment vertical="center"/>
    </xf>
    <xf numFmtId="10" fontId="0" fillId="4" borderId="2" xfId="0" applyNumberFormat="true" applyFont="true" applyFill="true" applyBorder="true" applyAlignment="true">
      <alignment vertical="center"/>
    </xf>
    <xf numFmtId="0" fontId="0" fillId="2" borderId="2" xfId="0" applyFont="true" applyFill="true" applyBorder="true" applyAlignment="true">
      <alignment vertical="center"/>
    </xf>
    <xf numFmtId="10" fontId="0" fillId="2" borderId="2" xfId="0" applyNumberFormat="true" applyFont="true" applyFill="true" applyBorder="true" applyAlignment="true">
      <alignment vertical="center"/>
    </xf>
    <xf numFmtId="10" fontId="0" fillId="0" borderId="0" xfId="0" applyNumberFormat="true" applyFont="true" applyFill="true" applyAlignment="true">
      <alignment horizontal="right" vertical="center"/>
    </xf>
    <xf numFmtId="177" fontId="2" fillId="0" borderId="0" xfId="0" applyNumberFormat="true" applyFont="true" applyFill="true" applyAlignment="true">
      <alignment horizontal="center" vertical="center"/>
    </xf>
    <xf numFmtId="10" fontId="0" fillId="0" borderId="0" xfId="0" applyNumberFormat="true" applyFont="true" applyFill="true" applyAlignment="true">
      <alignment horizontal="center" vertical="center"/>
    </xf>
    <xf numFmtId="177" fontId="15" fillId="0" borderId="9" xfId="0" applyNumberFormat="true" applyFont="true" applyFill="true" applyBorder="true" applyAlignment="true">
      <alignment horizontal="center" vertical="center"/>
    </xf>
    <xf numFmtId="3" fontId="7" fillId="5" borderId="2" xfId="0" applyNumberFormat="true" applyFont="true" applyFill="true" applyBorder="true" applyAlignment="true" applyProtection="true">
      <alignment vertical="center"/>
    </xf>
    <xf numFmtId="0" fontId="9" fillId="5" borderId="7" xfId="0" applyFont="true" applyFill="true" applyBorder="true" applyAlignment="true">
      <alignment horizontal="center" vertical="center"/>
    </xf>
    <xf numFmtId="177" fontId="9" fillId="5" borderId="7" xfId="0" applyNumberFormat="true" applyFont="true" applyFill="true" applyBorder="true" applyAlignment="true">
      <alignment horizontal="center" vertical="center"/>
    </xf>
    <xf numFmtId="10" fontId="9" fillId="5" borderId="7" xfId="0" applyNumberFormat="true" applyFont="true" applyFill="true" applyBorder="true" applyAlignment="true">
      <alignment horizontal="center" vertical="center"/>
    </xf>
    <xf numFmtId="177" fontId="7" fillId="3" borderId="2" xfId="0" applyNumberFormat="true" applyFont="true" applyFill="true" applyBorder="true" applyAlignment="true">
      <alignment vertical="center"/>
    </xf>
    <xf numFmtId="10" fontId="9" fillId="3" borderId="7" xfId="0" applyNumberFormat="true" applyFont="true" applyFill="true" applyBorder="true" applyAlignment="true">
      <alignment horizontal="center" vertical="center"/>
    </xf>
    <xf numFmtId="0" fontId="7" fillId="5" borderId="2" xfId="0" applyFont="true" applyFill="true" applyBorder="true" applyAlignment="true">
      <alignment vertical="center"/>
    </xf>
    <xf numFmtId="177" fontId="7" fillId="5" borderId="2" xfId="0" applyNumberFormat="true" applyFont="true" applyFill="true" applyBorder="true" applyAlignment="true">
      <alignment vertical="center"/>
    </xf>
    <xf numFmtId="10" fontId="7" fillId="5" borderId="2" xfId="0" applyNumberFormat="true" applyFont="true" applyFill="true" applyBorder="true" applyAlignment="true">
      <alignment vertical="center"/>
    </xf>
    <xf numFmtId="177" fontId="18" fillId="0" borderId="13" xfId="0" applyNumberFormat="true" applyFont="true" applyFill="true" applyBorder="true" applyAlignment="true" applyProtection="true">
      <alignment horizontal="right" vertical="center"/>
    </xf>
    <xf numFmtId="177" fontId="7" fillId="0" borderId="2" xfId="0" applyNumberFormat="true" applyFont="true" applyFill="true" applyBorder="true" applyAlignment="true">
      <alignment vertical="center"/>
    </xf>
    <xf numFmtId="177" fontId="0" fillId="0" borderId="2" xfId="0" applyNumberFormat="true" applyFont="true" applyFill="true" applyBorder="true" applyAlignment="true">
      <alignment vertical="center"/>
    </xf>
    <xf numFmtId="0" fontId="0" fillId="5" borderId="2" xfId="0" applyFont="true" applyFill="true" applyBorder="true" applyAlignment="true">
      <alignment vertical="center"/>
    </xf>
    <xf numFmtId="177" fontId="0" fillId="5" borderId="2" xfId="0" applyNumberFormat="true" applyFont="true" applyFill="true" applyBorder="true" applyAlignment="true">
      <alignment vertical="center"/>
    </xf>
    <xf numFmtId="3" fontId="7" fillId="5" borderId="2" xfId="0" applyNumberFormat="true" applyFont="true" applyFill="true" applyBorder="true" applyAlignment="true" applyProtection="true">
      <alignment horizontal="left" vertical="center"/>
    </xf>
    <xf numFmtId="0" fontId="7" fillId="0" borderId="2" xfId="0" applyFont="true" applyBorder="true" applyAlignment="true">
      <alignment horizontal="right" vertical="center"/>
    </xf>
    <xf numFmtId="177" fontId="0" fillId="4" borderId="2" xfId="0" applyNumberFormat="true" applyFont="true" applyFill="true" applyBorder="true" applyAlignment="true">
      <alignment vertical="center"/>
    </xf>
    <xf numFmtId="10" fontId="7" fillId="4" borderId="2" xfId="0" applyNumberFormat="true" applyFont="true" applyFill="true" applyBorder="true" applyAlignment="true">
      <alignment vertical="center"/>
    </xf>
    <xf numFmtId="177" fontId="0" fillId="2" borderId="2" xfId="0" applyNumberFormat="true" applyFont="true" applyFill="true" applyBorder="true" applyAlignment="true">
      <alignment vertical="center"/>
    </xf>
    <xf numFmtId="10" fontId="7" fillId="2" borderId="2" xfId="0" applyNumberFormat="true" applyFont="true" applyFill="true" applyBorder="true" applyAlignment="true">
      <alignment vertical="center"/>
    </xf>
    <xf numFmtId="10" fontId="0" fillId="3" borderId="2" xfId="0" applyNumberFormat="true" applyFont="true" applyFill="true" applyBorder="true" applyAlignment="true">
      <alignment vertical="center"/>
    </xf>
    <xf numFmtId="0" fontId="0" fillId="3" borderId="0" xfId="2" applyFill="true"/>
    <xf numFmtId="0" fontId="0" fillId="0" borderId="0" xfId="2" applyFont="true" applyFill="true"/>
    <xf numFmtId="0" fontId="19" fillId="3" borderId="0" xfId="2" applyFont="true" applyFill="true" applyAlignment="true"/>
    <xf numFmtId="0" fontId="0" fillId="0" borderId="0" xfId="2" applyFill="true"/>
    <xf numFmtId="0" fontId="20" fillId="0" borderId="0" xfId="2" applyFont="true" applyFill="true"/>
    <xf numFmtId="0" fontId="2" fillId="3" borderId="0" xfId="0" applyFont="true" applyFill="true" applyAlignment="true">
      <alignment horizontal="center" vertical="center"/>
    </xf>
    <xf numFmtId="0" fontId="5" fillId="0" borderId="0" xfId="2" applyNumberFormat="true" applyFont="true" applyFill="true" applyAlignment="true" applyProtection="true">
      <alignment horizontal="right" vertical="center"/>
    </xf>
    <xf numFmtId="0" fontId="19" fillId="0" borderId="5" xfId="2" applyNumberFormat="true" applyFont="true" applyFill="true" applyBorder="true" applyAlignment="true" applyProtection="true">
      <alignment horizontal="center" vertical="center"/>
    </xf>
    <xf numFmtId="0" fontId="19" fillId="0" borderId="2" xfId="2" applyNumberFormat="true" applyFont="true" applyFill="true" applyBorder="true" applyAlignment="true" applyProtection="true">
      <alignment horizontal="centerContinuous" vertical="center" wrapText="true"/>
    </xf>
    <xf numFmtId="0" fontId="19" fillId="0" borderId="6" xfId="2" applyNumberFormat="true" applyFont="true" applyFill="true" applyBorder="true" applyAlignment="true" applyProtection="true">
      <alignment horizontal="center" vertical="center"/>
    </xf>
    <xf numFmtId="0" fontId="19" fillId="0" borderId="5" xfId="2" applyNumberFormat="true" applyFont="true" applyFill="true" applyBorder="true" applyAlignment="true" applyProtection="true">
      <alignment horizontal="center" vertical="center" wrapText="true"/>
    </xf>
    <xf numFmtId="0" fontId="5" fillId="0" borderId="2" xfId="2" applyNumberFormat="true" applyFont="true" applyFill="true" applyBorder="true" applyAlignment="true" applyProtection="true">
      <alignment horizontal="center" vertical="center" wrapText="true"/>
    </xf>
    <xf numFmtId="0" fontId="19" fillId="0" borderId="7" xfId="2" applyNumberFormat="true" applyFont="true" applyFill="true" applyBorder="true" applyAlignment="true" applyProtection="true">
      <alignment horizontal="center" vertical="center"/>
    </xf>
    <xf numFmtId="0" fontId="19" fillId="0" borderId="7" xfId="2" applyNumberFormat="true" applyFont="true" applyFill="true" applyBorder="true" applyAlignment="true" applyProtection="true">
      <alignment horizontal="center" vertical="center" wrapText="true"/>
    </xf>
    <xf numFmtId="0" fontId="5" fillId="2" borderId="2" xfId="2" applyFont="true" applyFill="true" applyBorder="true" applyAlignment="true">
      <alignment vertical="center"/>
    </xf>
    <xf numFmtId="177" fontId="19" fillId="2" borderId="2" xfId="2" applyNumberFormat="true" applyFont="true" applyFill="true" applyBorder="true" applyAlignment="true" applyProtection="true">
      <alignment horizontal="right" vertical="center"/>
    </xf>
    <xf numFmtId="0" fontId="5" fillId="3" borderId="2" xfId="2" applyFont="true" applyFill="true" applyBorder="true" applyAlignment="true">
      <alignment vertical="center"/>
    </xf>
    <xf numFmtId="177" fontId="19" fillId="3" borderId="2" xfId="2" applyNumberFormat="true" applyFont="true" applyFill="true" applyBorder="true" applyAlignment="true" applyProtection="true">
      <alignment horizontal="right" vertical="center"/>
    </xf>
    <xf numFmtId="177" fontId="19" fillId="2" borderId="2" xfId="2" applyNumberFormat="true" applyFont="true" applyFill="true" applyBorder="true" applyAlignment="true"/>
    <xf numFmtId="177" fontId="19" fillId="3" borderId="2" xfId="2" applyNumberFormat="true" applyFont="true" applyFill="true" applyBorder="true" applyAlignment="true"/>
    <xf numFmtId="0" fontId="5" fillId="3" borderId="2" xfId="2" applyFont="true" applyFill="true" applyBorder="true" applyAlignment="true">
      <alignment horizontal="left" vertical="center"/>
    </xf>
    <xf numFmtId="0" fontId="5" fillId="3" borderId="2" xfId="2" applyFont="true" applyFill="true" applyBorder="true" applyAlignment="true">
      <alignment horizontal="left"/>
    </xf>
    <xf numFmtId="0" fontId="19" fillId="3" borderId="2" xfId="2" applyFont="true" applyFill="true" applyBorder="true" applyAlignment="true"/>
    <xf numFmtId="3" fontId="19" fillId="3" borderId="2" xfId="2" applyNumberFormat="true" applyFont="true" applyFill="true" applyBorder="true" applyAlignment="true" applyProtection="true">
      <alignment horizontal="right" vertical="center"/>
    </xf>
    <xf numFmtId="3" fontId="19" fillId="2" borderId="2" xfId="2" applyNumberFormat="true" applyFont="true" applyFill="true" applyBorder="true" applyAlignment="true" applyProtection="true">
      <alignment horizontal="right" vertical="center"/>
    </xf>
    <xf numFmtId="0" fontId="19" fillId="2" borderId="2" xfId="2" applyFont="true" applyFill="true" applyBorder="true" applyAlignment="true"/>
    <xf numFmtId="0" fontId="21" fillId="0" borderId="0" xfId="2" applyNumberFormat="true" applyFont="true" applyFill="true" applyAlignment="true" applyProtection="true">
      <alignment horizontal="right" vertical="center"/>
    </xf>
    <xf numFmtId="0" fontId="22" fillId="0" borderId="2" xfId="2" applyNumberFormat="true" applyFont="true" applyFill="true" applyBorder="true" applyAlignment="true" applyProtection="true">
      <alignment horizontal="centerContinuous" vertical="center" wrapText="true"/>
    </xf>
    <xf numFmtId="177" fontId="22" fillId="3" borderId="2" xfId="2" applyNumberFormat="true" applyFont="true" applyFill="true" applyBorder="true" applyAlignment="true" applyProtection="true">
      <alignment horizontal="right" vertical="center"/>
    </xf>
    <xf numFmtId="177" fontId="22" fillId="3" borderId="2" xfId="2" applyNumberFormat="true" applyFont="true" applyFill="true" applyBorder="true" applyAlignment="true"/>
    <xf numFmtId="0" fontId="22" fillId="3" borderId="2" xfId="2" applyFont="true" applyFill="true" applyBorder="true" applyAlignment="true"/>
    <xf numFmtId="0" fontId="5" fillId="0" borderId="5" xfId="2" applyNumberFormat="true" applyFont="true" applyFill="true" applyBorder="true" applyAlignment="true" applyProtection="true">
      <alignment horizontal="center" vertical="center" wrapText="true"/>
    </xf>
    <xf numFmtId="0" fontId="5" fillId="0" borderId="7" xfId="2" applyNumberFormat="true" applyFont="true" applyFill="true" applyBorder="true" applyAlignment="true" applyProtection="true">
      <alignment horizontal="center" vertical="center" wrapText="true"/>
    </xf>
    <xf numFmtId="0" fontId="5" fillId="0" borderId="3" xfId="2" applyNumberFormat="true" applyFont="true" applyFill="true" applyBorder="true" applyAlignment="true" applyProtection="true">
      <alignment horizontal="center" vertical="center" wrapText="true"/>
    </xf>
    <xf numFmtId="0" fontId="0" fillId="3" borderId="0" xfId="2" applyFont="true" applyFill="true" applyAlignment="true"/>
    <xf numFmtId="0" fontId="19" fillId="0" borderId="0" xfId="2" applyFont="true" applyFill="true" applyAlignment="true"/>
    <xf numFmtId="0" fontId="0" fillId="0" borderId="0" xfId="2" applyFont="true" applyFill="true" applyAlignment="true"/>
    <xf numFmtId="0" fontId="20" fillId="0" borderId="0" xfId="2" applyFont="true" applyFill="true" applyAlignment="true"/>
    <xf numFmtId="0" fontId="19" fillId="0" borderId="3" xfId="2" applyNumberFormat="true" applyFont="true" applyFill="true" applyBorder="true" applyAlignment="true" applyProtection="true">
      <alignment horizontal="center" vertical="center" wrapText="true"/>
    </xf>
    <xf numFmtId="0" fontId="19" fillId="0" borderId="9" xfId="2" applyNumberFormat="true" applyFont="true" applyFill="true" applyBorder="true" applyAlignment="true" applyProtection="true">
      <alignment horizontal="center" vertical="center" wrapText="true"/>
    </xf>
    <xf numFmtId="0" fontId="19" fillId="0" borderId="2" xfId="2" applyNumberFormat="true" applyFont="true" applyFill="true" applyBorder="true" applyAlignment="true" applyProtection="true">
      <alignment horizontal="center" vertical="center" wrapText="true"/>
    </xf>
    <xf numFmtId="3" fontId="5" fillId="2" borderId="2" xfId="2" applyNumberFormat="true" applyFont="true" applyFill="true" applyBorder="true" applyAlignment="true" applyProtection="true">
      <alignment horizontal="left" vertical="center"/>
    </xf>
    <xf numFmtId="0" fontId="5" fillId="2" borderId="2" xfId="2" applyFont="true" applyFill="true" applyBorder="true" applyAlignment="true">
      <alignment horizontal="left" vertical="center"/>
    </xf>
    <xf numFmtId="0" fontId="5" fillId="2" borderId="2" xfId="2" applyFont="true" applyFill="true" applyBorder="true" applyAlignment="true">
      <alignment horizontal="left"/>
    </xf>
    <xf numFmtId="0" fontId="19" fillId="0" borderId="4" xfId="2" applyNumberFormat="true" applyFont="true" applyFill="true" applyBorder="true" applyAlignment="true" applyProtection="true">
      <alignment horizontal="center" vertical="center" wrapText="true"/>
    </xf>
    <xf numFmtId="0" fontId="22" fillId="0" borderId="2" xfId="2" applyNumberFormat="true" applyFont="true" applyFill="true" applyBorder="true" applyAlignment="true" applyProtection="true">
      <alignment horizontal="center" vertical="center" wrapText="true"/>
    </xf>
    <xf numFmtId="3" fontId="22" fillId="3" borderId="2" xfId="2" applyNumberFormat="true" applyFont="true" applyFill="true" applyBorder="true" applyAlignment="true" applyProtection="true">
      <alignment horizontal="right" vertical="center"/>
    </xf>
    <xf numFmtId="0" fontId="23" fillId="0" borderId="0" xfId="0" applyFont="true" applyFill="true" applyBorder="true" applyAlignment="true" applyProtection="true"/>
    <xf numFmtId="0" fontId="24" fillId="0" borderId="0" xfId="0" applyFont="true" applyFill="true" applyBorder="true" applyAlignment="true"/>
    <xf numFmtId="0" fontId="25" fillId="0" borderId="0" xfId="0" applyFont="true" applyFill="true" applyBorder="true" applyAlignment="true" applyProtection="true"/>
    <xf numFmtId="0" fontId="26" fillId="0" borderId="0" xfId="0" applyFont="true" applyFill="true" applyBorder="true" applyAlignment="true" applyProtection="true">
      <alignment horizontal="center" vertical="center"/>
    </xf>
    <xf numFmtId="0" fontId="27" fillId="0" borderId="0" xfId="0" applyFont="true" applyFill="true" applyBorder="true" applyAlignment="true" applyProtection="true">
      <alignment horizontal="center" vertical="center"/>
    </xf>
    <xf numFmtId="0" fontId="28" fillId="0" borderId="0" xfId="0" applyFont="true" applyFill="true" applyBorder="true" applyAlignment="true" applyProtection="true">
      <alignment horizontal="right"/>
    </xf>
    <xf numFmtId="0" fontId="18" fillId="0" borderId="2" xfId="0" applyFont="true" applyFill="true" applyBorder="true" applyAlignment="true" applyProtection="true">
      <alignment horizontal="center" vertical="center"/>
    </xf>
    <xf numFmtId="0" fontId="18" fillId="6" borderId="2" xfId="0" applyFont="true" applyFill="true" applyBorder="true" applyAlignment="true" applyProtection="true">
      <alignment horizontal="center" vertical="center"/>
    </xf>
    <xf numFmtId="0" fontId="18" fillId="6" borderId="2" xfId="0" applyFont="true" applyFill="true" applyBorder="true" applyAlignment="true" applyProtection="true">
      <alignment horizontal="center" vertical="center" wrapText="true"/>
    </xf>
    <xf numFmtId="0" fontId="29" fillId="0" borderId="14" xfId="0" applyFont="true" applyFill="true" applyBorder="true" applyAlignment="true" applyProtection="true">
      <alignment vertical="center"/>
    </xf>
    <xf numFmtId="178" fontId="29" fillId="0" borderId="14" xfId="0" applyNumberFormat="true" applyFont="true" applyFill="true" applyBorder="true" applyAlignment="true" applyProtection="true">
      <alignment horizontal="right" vertical="center"/>
    </xf>
    <xf numFmtId="0" fontId="30" fillId="0" borderId="13" xfId="0" applyFont="true" applyFill="true" applyBorder="true" applyAlignment="true" applyProtection="true">
      <alignment vertical="center"/>
    </xf>
    <xf numFmtId="178" fontId="30" fillId="0" borderId="13" xfId="0" applyNumberFormat="true" applyFont="true" applyFill="true" applyBorder="true" applyAlignment="true" applyProtection="true">
      <alignment horizontal="right" vertical="center"/>
    </xf>
    <xf numFmtId="177" fontId="23" fillId="0" borderId="0" xfId="0" applyNumberFormat="true" applyFont="true" applyFill="true" applyBorder="true" applyAlignment="true" applyProtection="true"/>
    <xf numFmtId="0" fontId="31" fillId="0" borderId="13" xfId="0" applyFont="true" applyFill="true" applyBorder="true" applyAlignment="true" applyProtection="true">
      <alignment horizontal="center" vertical="center"/>
    </xf>
    <xf numFmtId="177" fontId="31" fillId="0" borderId="13" xfId="0" applyNumberFormat="true" applyFont="true" applyFill="true" applyBorder="true" applyAlignment="true" applyProtection="true">
      <alignment horizontal="center" vertical="center"/>
    </xf>
    <xf numFmtId="0" fontId="32" fillId="0" borderId="13" xfId="0" applyFont="true" applyFill="true" applyBorder="true" applyAlignment="true" applyProtection="true">
      <alignment horizontal="right" vertical="center" wrapText="true"/>
    </xf>
    <xf numFmtId="177" fontId="32" fillId="0" borderId="13" xfId="0" applyNumberFormat="true" applyFont="true" applyFill="true" applyBorder="true" applyAlignment="true" applyProtection="true">
      <alignment horizontal="right" vertical="center" wrapText="true"/>
    </xf>
    <xf numFmtId="0" fontId="32" fillId="0" borderId="13" xfId="0" applyFont="true" applyFill="true" applyBorder="true" applyAlignment="true" applyProtection="true">
      <alignment horizontal="center" vertical="center" wrapText="true"/>
    </xf>
    <xf numFmtId="177" fontId="32" fillId="0" borderId="13" xfId="0" applyNumberFormat="true" applyFont="true" applyFill="true" applyBorder="true" applyAlignment="true" applyProtection="true">
      <alignment horizontal="center" vertical="center" wrapText="true"/>
    </xf>
    <xf numFmtId="0" fontId="33" fillId="0" borderId="13" xfId="0" applyFont="true" applyFill="true" applyBorder="true" applyAlignment="true" applyProtection="true">
      <alignment horizontal="center" vertical="center" wrapText="true"/>
    </xf>
    <xf numFmtId="177" fontId="33" fillId="0" borderId="13" xfId="0" applyNumberFormat="true" applyFont="true" applyFill="true" applyBorder="true" applyAlignment="true" applyProtection="true">
      <alignment horizontal="center" vertical="center" wrapText="true"/>
    </xf>
    <xf numFmtId="177" fontId="34" fillId="0" borderId="13" xfId="0" applyNumberFormat="true" applyFont="true" applyFill="true" applyBorder="true" applyAlignment="true" applyProtection="true">
      <alignment horizontal="center" vertical="center" wrapText="true"/>
    </xf>
    <xf numFmtId="0" fontId="32" fillId="0" borderId="13" xfId="0" applyFont="true" applyFill="true" applyBorder="true" applyAlignment="true" applyProtection="true">
      <alignment vertical="center"/>
    </xf>
    <xf numFmtId="177" fontId="32" fillId="0" borderId="13" xfId="0" applyNumberFormat="true" applyFont="true" applyFill="true" applyBorder="true" applyAlignment="true" applyProtection="true">
      <alignment horizontal="right" vertical="center"/>
    </xf>
    <xf numFmtId="0" fontId="35" fillId="0" borderId="13" xfId="0" applyFont="true" applyFill="true" applyBorder="true" applyAlignment="true" applyProtection="true">
      <alignment vertical="center"/>
    </xf>
    <xf numFmtId="177" fontId="35" fillId="0" borderId="13" xfId="0" applyNumberFormat="true" applyFont="true" applyFill="true" applyBorder="true" applyAlignment="true" applyProtection="true">
      <alignment horizontal="right" vertical="center"/>
    </xf>
    <xf numFmtId="0" fontId="14" fillId="0" borderId="0" xfId="0" applyFont="true" applyFill="true" applyAlignment="true" applyProtection="true">
      <alignment vertical="center"/>
      <protection locked="false"/>
    </xf>
    <xf numFmtId="0" fontId="36" fillId="3" borderId="0" xfId="0" applyFont="true" applyFill="true" applyAlignment="true" applyProtection="true">
      <alignment vertical="center"/>
      <protection locked="false"/>
    </xf>
    <xf numFmtId="0" fontId="0" fillId="0" borderId="0" xfId="0" applyFont="true" applyFill="true" applyAlignment="true" applyProtection="true">
      <alignment vertical="center"/>
      <protection locked="false"/>
    </xf>
    <xf numFmtId="0" fontId="0" fillId="0" borderId="0" xfId="0" applyFont="true" applyFill="true" applyAlignment="true" applyProtection="true">
      <alignment horizontal="right" vertical="center"/>
      <protection locked="false"/>
    </xf>
    <xf numFmtId="0" fontId="0" fillId="0" borderId="0" xfId="0" applyFont="true" applyFill="true" applyAlignment="true" applyProtection="true">
      <alignment horizontal="center" vertical="center"/>
      <protection locked="false"/>
    </xf>
    <xf numFmtId="0" fontId="14" fillId="0" borderId="0" xfId="0" applyFont="true" applyFill="true" applyAlignment="true" applyProtection="true">
      <alignment horizontal="right" vertical="center"/>
      <protection locked="false"/>
    </xf>
    <xf numFmtId="0" fontId="2" fillId="0" borderId="0" xfId="0" applyFont="true" applyFill="true" applyAlignment="true" applyProtection="true">
      <alignment horizontal="center" vertical="center"/>
      <protection locked="false"/>
    </xf>
    <xf numFmtId="0" fontId="2" fillId="0" borderId="0" xfId="0" applyFont="true" applyFill="true" applyAlignment="true" applyProtection="true">
      <alignment horizontal="right" vertical="center"/>
      <protection locked="false"/>
    </xf>
    <xf numFmtId="0" fontId="1" fillId="0" borderId="3" xfId="0" applyFont="true" applyFill="true" applyBorder="true" applyAlignment="true" applyProtection="true">
      <alignment horizontal="center" vertical="center"/>
      <protection locked="false"/>
    </xf>
    <xf numFmtId="0" fontId="1" fillId="0" borderId="9" xfId="0" applyFont="true" applyFill="true" applyBorder="true" applyAlignment="true" applyProtection="true">
      <alignment horizontal="right" vertical="center"/>
      <protection locked="false"/>
    </xf>
    <xf numFmtId="0" fontId="1" fillId="0" borderId="4" xfId="0" applyFont="true" applyFill="true" applyBorder="true" applyAlignment="true" applyProtection="true">
      <alignment horizontal="right" vertical="center"/>
      <protection locked="false"/>
    </xf>
    <xf numFmtId="0" fontId="1" fillId="0" borderId="2" xfId="0" applyFont="true" applyFill="true" applyBorder="true" applyAlignment="true" applyProtection="true">
      <alignment horizontal="center" vertical="center"/>
      <protection locked="false"/>
    </xf>
    <xf numFmtId="0" fontId="1" fillId="0" borderId="2" xfId="0" applyFont="true" applyFill="true" applyBorder="true" applyAlignment="true" applyProtection="true">
      <alignment horizontal="right" vertical="center" wrapText="true"/>
      <protection locked="false"/>
    </xf>
    <xf numFmtId="0" fontId="1" fillId="0" borderId="2" xfId="0" applyFont="true" applyFill="true" applyBorder="true" applyAlignment="true" applyProtection="true">
      <alignment horizontal="right" vertical="center"/>
      <protection locked="false"/>
    </xf>
    <xf numFmtId="0" fontId="9" fillId="4" borderId="2" xfId="0" applyFont="true" applyFill="true" applyBorder="true" applyAlignment="true" applyProtection="true">
      <alignment horizontal="left" vertical="center"/>
      <protection locked="false"/>
    </xf>
    <xf numFmtId="0" fontId="9" fillId="4" borderId="2" xfId="0" applyFont="true" applyFill="true" applyBorder="true" applyAlignment="true" applyProtection="true">
      <alignment horizontal="right" vertical="center"/>
      <protection locked="false"/>
    </xf>
    <xf numFmtId="1" fontId="9" fillId="4" borderId="2" xfId="0" applyNumberFormat="true" applyFont="true" applyFill="true" applyBorder="true" applyAlignment="true" applyProtection="true">
      <alignment vertical="center"/>
      <protection locked="false"/>
    </xf>
    <xf numFmtId="1" fontId="9" fillId="4" borderId="2" xfId="0" applyNumberFormat="true" applyFont="true" applyFill="true" applyBorder="true" applyAlignment="true" applyProtection="true">
      <alignment horizontal="right" vertical="center"/>
    </xf>
    <xf numFmtId="1" fontId="7" fillId="2" borderId="2" xfId="0" applyNumberFormat="true" applyFont="true" applyFill="true" applyBorder="true" applyAlignment="true" applyProtection="true">
      <alignment horizontal="left" vertical="center"/>
      <protection locked="false"/>
    </xf>
    <xf numFmtId="1" fontId="7" fillId="2" borderId="2" xfId="0" applyNumberFormat="true" applyFont="true" applyFill="true" applyBorder="true" applyAlignment="true" applyProtection="true">
      <alignment horizontal="right" vertical="center"/>
      <protection locked="false"/>
    </xf>
    <xf numFmtId="1" fontId="7" fillId="0" borderId="2" xfId="0" applyNumberFormat="true" applyFont="true" applyFill="true" applyBorder="true" applyAlignment="true" applyProtection="true">
      <alignment horizontal="left" vertical="center"/>
      <protection locked="false"/>
    </xf>
    <xf numFmtId="1" fontId="7" fillId="0" borderId="2" xfId="0" applyNumberFormat="true" applyFont="true" applyFill="true" applyBorder="true" applyAlignment="true" applyProtection="true">
      <alignment horizontal="right" vertical="center"/>
      <protection locked="false"/>
    </xf>
    <xf numFmtId="0" fontId="7" fillId="0" borderId="2" xfId="0" applyFont="true" applyFill="true" applyBorder="true" applyAlignment="true" applyProtection="true">
      <alignment horizontal="right" vertical="center"/>
      <protection locked="false"/>
    </xf>
    <xf numFmtId="3" fontId="5" fillId="7" borderId="2" xfId="0" applyNumberFormat="true" applyFont="true" applyFill="true" applyBorder="true" applyAlignment="true" applyProtection="true">
      <alignment horizontal="right" vertical="center"/>
    </xf>
    <xf numFmtId="0" fontId="7" fillId="0" borderId="2" xfId="0" applyNumberFormat="true" applyFont="true" applyFill="true" applyBorder="true" applyAlignment="true" applyProtection="true">
      <alignment vertical="center"/>
      <protection locked="false"/>
    </xf>
    <xf numFmtId="3" fontId="7" fillId="0" borderId="2" xfId="0" applyNumberFormat="true" applyFont="true" applyFill="true" applyBorder="true" applyAlignment="true" applyProtection="true">
      <alignment vertical="center"/>
      <protection locked="false"/>
    </xf>
    <xf numFmtId="0" fontId="7" fillId="0" borderId="2" xfId="0" applyFont="true" applyBorder="true" applyAlignment="true" applyProtection="true">
      <alignment vertical="center" wrapText="true"/>
      <protection locked="false"/>
    </xf>
    <xf numFmtId="3" fontId="7" fillId="2" borderId="2" xfId="0" applyNumberFormat="true" applyFont="true" applyFill="true" applyBorder="true" applyAlignment="true" applyProtection="true">
      <alignment vertical="center"/>
      <protection locked="false"/>
    </xf>
    <xf numFmtId="177" fontId="7" fillId="2" borderId="2" xfId="0" applyNumberFormat="true" applyFont="true" applyFill="true" applyBorder="true" applyAlignment="true" applyProtection="true">
      <alignment horizontal="right" vertical="center"/>
      <protection locked="false"/>
    </xf>
    <xf numFmtId="0" fontId="16" fillId="3" borderId="2" xfId="0" applyFont="true" applyFill="true" applyBorder="true" applyAlignment="true" applyProtection="true">
      <alignment horizontal="right" vertical="center"/>
      <protection locked="false"/>
    </xf>
    <xf numFmtId="0" fontId="0" fillId="0" borderId="0" xfId="0" applyFont="true" applyFill="true" applyBorder="true" applyAlignment="true" applyProtection="true">
      <alignment horizontal="center" vertical="center"/>
      <protection locked="false"/>
    </xf>
    <xf numFmtId="0" fontId="1" fillId="0" borderId="9" xfId="0" applyFont="true" applyFill="true" applyBorder="true" applyAlignment="true" applyProtection="true">
      <alignment horizontal="center" vertical="center"/>
      <protection locked="false"/>
    </xf>
    <xf numFmtId="0" fontId="1" fillId="0" borderId="4" xfId="0" applyFont="true" applyFill="true" applyBorder="true" applyAlignment="true" applyProtection="true">
      <alignment horizontal="center" vertical="center"/>
      <protection locked="false"/>
    </xf>
    <xf numFmtId="0" fontId="1" fillId="0" borderId="2" xfId="0" applyFont="true" applyFill="true" applyBorder="true" applyAlignment="true" applyProtection="true">
      <alignment horizontal="center" vertical="center" wrapText="true"/>
      <protection locked="false"/>
    </xf>
    <xf numFmtId="0" fontId="9" fillId="4" borderId="2" xfId="0" applyFont="true" applyFill="true" applyBorder="true" applyAlignment="true" applyProtection="true">
      <alignment horizontal="center" vertical="center"/>
      <protection locked="false"/>
    </xf>
    <xf numFmtId="0" fontId="7" fillId="4" borderId="2" xfId="0" applyFont="true" applyFill="true" applyBorder="true" applyAlignment="true" applyProtection="true">
      <alignment horizontal="center" vertical="center"/>
      <protection locked="false"/>
    </xf>
    <xf numFmtId="1" fontId="9" fillId="4" borderId="2" xfId="0" applyNumberFormat="true" applyFont="true" applyFill="true" applyBorder="true" applyAlignment="true" applyProtection="true">
      <alignment horizontal="center" vertical="center"/>
      <protection locked="false"/>
    </xf>
    <xf numFmtId="1" fontId="7" fillId="2" borderId="2" xfId="0" applyNumberFormat="true" applyFont="true" applyFill="true" applyBorder="true" applyAlignment="true" applyProtection="true">
      <alignment horizontal="center" vertical="center"/>
      <protection locked="false"/>
    </xf>
    <xf numFmtId="1" fontId="7" fillId="0" borderId="2" xfId="0" applyNumberFormat="true" applyFont="true" applyFill="true" applyBorder="true" applyAlignment="true" applyProtection="true">
      <alignment horizontal="center" vertical="center"/>
      <protection locked="false"/>
    </xf>
    <xf numFmtId="0" fontId="7" fillId="0" borderId="2" xfId="0" applyFont="true" applyFill="true" applyBorder="true" applyAlignment="true" applyProtection="true">
      <alignment horizontal="center" vertical="center"/>
      <protection locked="false"/>
    </xf>
    <xf numFmtId="3" fontId="7" fillId="0" borderId="2" xfId="0" applyNumberFormat="true" applyFont="true" applyFill="true" applyBorder="true" applyAlignment="true" applyProtection="true">
      <alignment horizontal="center" vertical="center"/>
      <protection locked="false"/>
    </xf>
    <xf numFmtId="0" fontId="7" fillId="0" borderId="2" xfId="0" applyNumberFormat="true" applyFont="true" applyFill="true" applyBorder="true" applyAlignment="true" applyProtection="true">
      <alignment horizontal="center" vertical="center"/>
      <protection locked="false"/>
    </xf>
    <xf numFmtId="1" fontId="16" fillId="3" borderId="2" xfId="0" applyNumberFormat="true" applyFont="true" applyFill="true" applyBorder="true" applyAlignment="true" applyProtection="true">
      <alignment horizontal="center" vertical="center"/>
      <protection locked="false"/>
    </xf>
    <xf numFmtId="0" fontId="16" fillId="3" borderId="2" xfId="0" applyFont="true" applyFill="true" applyBorder="true" applyAlignment="true" applyProtection="true">
      <alignment horizontal="center" vertical="center"/>
      <protection locked="false"/>
    </xf>
    <xf numFmtId="3" fontId="7" fillId="0" borderId="5" xfId="0" applyNumberFormat="true" applyFont="true" applyFill="true" applyBorder="true" applyAlignment="true" applyProtection="true">
      <alignment vertical="center"/>
      <protection locked="false"/>
    </xf>
    <xf numFmtId="0" fontId="7" fillId="0" borderId="2" xfId="0" applyFont="true" applyBorder="true" applyAlignment="true" applyProtection="true">
      <alignment vertical="center"/>
      <protection locked="false"/>
    </xf>
    <xf numFmtId="0" fontId="7" fillId="0" borderId="3" xfId="0" applyFont="true" applyFill="true" applyBorder="true" applyAlignment="true" applyProtection="true">
      <alignment horizontal="right" vertical="center"/>
      <protection locked="false"/>
    </xf>
    <xf numFmtId="0" fontId="9" fillId="0" borderId="2" xfId="0" applyFont="true" applyFill="true" applyBorder="true" applyAlignment="true" applyProtection="true">
      <alignment horizontal="right" vertical="center"/>
      <protection locked="false"/>
    </xf>
    <xf numFmtId="0" fontId="0" fillId="2" borderId="2" xfId="0" applyFont="true" applyFill="true" applyBorder="true" applyAlignment="true" applyProtection="true">
      <alignment horizontal="right" vertical="center"/>
      <protection locked="false"/>
    </xf>
    <xf numFmtId="1" fontId="7" fillId="2" borderId="7" xfId="0" applyNumberFormat="true" applyFont="true" applyFill="true" applyBorder="true" applyAlignment="true" applyProtection="true">
      <alignment horizontal="left" vertical="center"/>
      <protection locked="false"/>
    </xf>
    <xf numFmtId="0" fontId="0" fillId="0" borderId="2" xfId="0" applyFont="true" applyFill="true" applyBorder="true" applyAlignment="true" applyProtection="true">
      <alignment horizontal="right" vertical="center"/>
      <protection locked="false"/>
    </xf>
    <xf numFmtId="0" fontId="13" fillId="2" borderId="2" xfId="0" applyFont="true" applyFill="true" applyBorder="true" applyAlignment="true" applyProtection="true">
      <alignment horizontal="left" vertical="center" wrapText="true"/>
      <protection locked="false"/>
    </xf>
    <xf numFmtId="0" fontId="9" fillId="4" borderId="2" xfId="0" applyFont="true" applyFill="true" applyBorder="true" applyAlignment="true" applyProtection="true">
      <alignment horizontal="distributed" vertical="center"/>
      <protection locked="false"/>
    </xf>
    <xf numFmtId="177" fontId="0" fillId="4" borderId="2" xfId="0" applyNumberFormat="true" applyFont="true" applyFill="true" applyBorder="true" applyAlignment="true" applyProtection="true">
      <alignment horizontal="right" vertical="center"/>
      <protection locked="false"/>
    </xf>
    <xf numFmtId="0" fontId="0" fillId="0" borderId="0" xfId="0" applyFont="true" applyFill="true" applyBorder="true" applyAlignment="true" applyProtection="true">
      <alignment vertical="center"/>
      <protection locked="false"/>
    </xf>
    <xf numFmtId="1" fontId="7" fillId="0" borderId="4" xfId="0" applyNumberFormat="true" applyFont="true" applyFill="true" applyBorder="true" applyAlignment="true" applyProtection="true">
      <alignment horizontal="center" vertical="center"/>
      <protection locked="false"/>
    </xf>
    <xf numFmtId="0" fontId="9" fillId="0" borderId="2" xfId="0" applyFont="true" applyFill="true" applyBorder="true" applyAlignment="true" applyProtection="true">
      <alignment horizontal="center" vertical="center"/>
      <protection locked="false"/>
    </xf>
    <xf numFmtId="0" fontId="0" fillId="0" borderId="2" xfId="0" applyFont="true" applyFill="true" applyBorder="true" applyAlignment="true" applyProtection="true">
      <alignment horizontal="center" vertical="center"/>
      <protection locked="false"/>
    </xf>
    <xf numFmtId="0" fontId="0" fillId="2" borderId="2" xfId="0" applyFont="true" applyFill="true" applyBorder="true" applyAlignment="true" applyProtection="true">
      <alignment horizontal="center" vertical="center"/>
      <protection locked="false"/>
    </xf>
    <xf numFmtId="0" fontId="0" fillId="4" borderId="2" xfId="0" applyFont="true" applyFill="true" applyBorder="true" applyAlignment="true" applyProtection="true">
      <alignment horizontal="center" vertical="center"/>
      <protection locked="false"/>
    </xf>
    <xf numFmtId="177" fontId="0" fillId="3" borderId="0" xfId="0" applyNumberFormat="true" applyFont="true" applyFill="true" applyAlignment="true">
      <alignment vertical="center"/>
    </xf>
    <xf numFmtId="10" fontId="0" fillId="3" borderId="0" xfId="0" applyNumberFormat="true" applyFont="true" applyFill="true" applyAlignment="true">
      <alignment vertical="center"/>
    </xf>
    <xf numFmtId="0" fontId="14" fillId="3" borderId="0" xfId="0" applyFont="true" applyFill="true" applyAlignment="true">
      <alignment vertical="center"/>
    </xf>
    <xf numFmtId="177" fontId="2" fillId="3" borderId="0" xfId="0" applyNumberFormat="true" applyFont="true" applyFill="true" applyAlignment="true">
      <alignment horizontal="center" vertical="center"/>
    </xf>
    <xf numFmtId="10" fontId="2" fillId="3" borderId="0" xfId="0" applyNumberFormat="true" applyFont="true" applyFill="true" applyAlignment="true">
      <alignment horizontal="center" vertical="center"/>
    </xf>
    <xf numFmtId="0" fontId="1" fillId="3" borderId="2" xfId="0" applyFont="true" applyFill="true" applyBorder="true" applyAlignment="true">
      <alignment horizontal="center" vertical="center"/>
    </xf>
    <xf numFmtId="0" fontId="1" fillId="3" borderId="2" xfId="0" applyFont="true" applyFill="true" applyBorder="true" applyAlignment="true">
      <alignment horizontal="center" vertical="center" wrapText="true"/>
    </xf>
    <xf numFmtId="177" fontId="1" fillId="3" borderId="2" xfId="0" applyNumberFormat="true" applyFont="true" applyFill="true" applyBorder="true" applyAlignment="true">
      <alignment horizontal="center" vertical="center"/>
    </xf>
    <xf numFmtId="10" fontId="1" fillId="3" borderId="2" xfId="0" applyNumberFormat="true" applyFont="true" applyFill="true" applyBorder="true" applyAlignment="true">
      <alignment horizontal="center" vertical="center" wrapText="true"/>
    </xf>
    <xf numFmtId="177" fontId="7" fillId="4" borderId="2" xfId="0" applyNumberFormat="true" applyFont="true" applyFill="true" applyBorder="true" applyAlignment="true">
      <alignment vertical="center"/>
    </xf>
    <xf numFmtId="177" fontId="7" fillId="2" borderId="2" xfId="0" applyNumberFormat="true" applyFont="true" applyFill="true" applyBorder="true" applyAlignment="true" applyProtection="true">
      <alignment horizontal="left" vertical="center"/>
      <protection locked="false"/>
    </xf>
    <xf numFmtId="0" fontId="7" fillId="8" borderId="2" xfId="0" applyFont="true" applyFill="true" applyBorder="true" applyAlignment="true">
      <alignment vertical="center"/>
    </xf>
    <xf numFmtId="177" fontId="7" fillId="2" borderId="2" xfId="0" applyNumberFormat="true" applyFont="true" applyFill="true" applyBorder="true" applyAlignment="true">
      <alignment vertical="center"/>
    </xf>
    <xf numFmtId="177" fontId="7" fillId="3" borderId="2" xfId="0" applyNumberFormat="true" applyFont="true" applyFill="true" applyBorder="true" applyAlignment="true" applyProtection="true">
      <alignment horizontal="left" vertical="center"/>
      <protection locked="false"/>
    </xf>
    <xf numFmtId="3" fontId="5" fillId="3" borderId="2" xfId="0" applyNumberFormat="true" applyFont="true" applyFill="true" applyBorder="true" applyAlignment="true" applyProtection="true">
      <alignment horizontal="right" vertical="center"/>
    </xf>
    <xf numFmtId="177" fontId="37" fillId="0" borderId="13" xfId="0" applyNumberFormat="true" applyFont="true" applyFill="true" applyBorder="true" applyAlignment="true" applyProtection="true">
      <alignment horizontal="right" vertical="center"/>
    </xf>
    <xf numFmtId="176" fontId="7" fillId="3" borderId="2" xfId="0" applyNumberFormat="true" applyFont="true" applyFill="true" applyBorder="true" applyAlignment="true" applyProtection="true">
      <alignment horizontal="left" vertical="center"/>
      <protection locked="false"/>
    </xf>
    <xf numFmtId="177" fontId="7" fillId="3" borderId="7" xfId="0" applyNumberFormat="true" applyFont="true" applyFill="true" applyBorder="true" applyAlignment="true" applyProtection="true">
      <alignment horizontal="left" vertical="center"/>
      <protection locked="false"/>
    </xf>
    <xf numFmtId="176" fontId="7" fillId="2" borderId="2" xfId="0" applyNumberFormat="true" applyFont="true" applyFill="true" applyBorder="true" applyAlignment="true" applyProtection="true">
      <alignment horizontal="left" vertical="center"/>
      <protection locked="false"/>
    </xf>
    <xf numFmtId="177" fontId="7" fillId="2" borderId="7" xfId="0" applyNumberFormat="true" applyFont="true" applyFill="true" applyBorder="true" applyAlignment="true" applyProtection="true">
      <alignment horizontal="left" vertical="center"/>
      <protection locked="false"/>
    </xf>
    <xf numFmtId="0" fontId="0" fillId="3" borderId="0" xfId="0" applyFont="true" applyFill="true" applyAlignment="true">
      <alignment horizontal="right" vertical="center"/>
    </xf>
    <xf numFmtId="176" fontId="7" fillId="3" borderId="7" xfId="0" applyNumberFormat="true" applyFont="true" applyFill="true" applyBorder="true" applyAlignment="true" applyProtection="true">
      <alignment horizontal="left" vertical="center"/>
      <protection locked="false"/>
    </xf>
    <xf numFmtId="0" fontId="7" fillId="2" borderId="7" xfId="0" applyFont="true" applyFill="true" applyBorder="true" applyAlignment="true">
      <alignment vertical="center"/>
    </xf>
    <xf numFmtId="0" fontId="9" fillId="3" borderId="2" xfId="0" applyFont="true" applyFill="true" applyBorder="true" applyAlignment="true">
      <alignment vertical="center"/>
    </xf>
    <xf numFmtId="177" fontId="9" fillId="3" borderId="2" xfId="0" applyNumberFormat="true" applyFont="true" applyFill="true" applyBorder="true" applyAlignment="true">
      <alignment vertical="center"/>
    </xf>
    <xf numFmtId="0" fontId="9" fillId="8" borderId="2" xfId="0" applyFont="true" applyFill="true" applyBorder="true" applyAlignment="true">
      <alignment vertical="center"/>
    </xf>
    <xf numFmtId="177" fontId="9" fillId="2" borderId="2" xfId="0" applyNumberFormat="true" applyFont="true" applyFill="true" applyBorder="true" applyAlignment="true">
      <alignment vertical="center"/>
    </xf>
    <xf numFmtId="1" fontId="7" fillId="3" borderId="2" xfId="0" applyNumberFormat="true" applyFont="true" applyFill="true" applyBorder="true" applyAlignment="true" applyProtection="true">
      <alignment vertical="center"/>
      <protection locked="false"/>
    </xf>
    <xf numFmtId="177" fontId="7" fillId="3" borderId="2" xfId="0" applyNumberFormat="true" applyFont="true" applyFill="true" applyBorder="true" applyAlignment="true" applyProtection="true">
      <alignment vertical="center"/>
      <protection locked="false"/>
    </xf>
    <xf numFmtId="1" fontId="7" fillId="8" borderId="2" xfId="0" applyNumberFormat="true" applyFont="true" applyFill="true" applyBorder="true" applyAlignment="true" applyProtection="true">
      <alignment vertical="center"/>
      <protection locked="false"/>
    </xf>
    <xf numFmtId="177" fontId="7" fillId="2" borderId="2" xfId="0" applyNumberFormat="true" applyFont="true" applyFill="true" applyBorder="true" applyAlignment="true" applyProtection="true">
      <alignment vertical="center"/>
      <protection locked="false"/>
    </xf>
    <xf numFmtId="0" fontId="7" fillId="3" borderId="2" xfId="0" applyNumberFormat="true" applyFont="true" applyFill="true" applyBorder="true" applyAlignment="true" applyProtection="true">
      <alignment vertical="center"/>
      <protection locked="false"/>
    </xf>
    <xf numFmtId="0" fontId="7" fillId="8" borderId="2" xfId="0" applyNumberFormat="true" applyFont="true" applyFill="true" applyBorder="true" applyAlignment="true" applyProtection="true">
      <alignment vertical="center"/>
      <protection locked="false"/>
    </xf>
    <xf numFmtId="0" fontId="9" fillId="2" borderId="2" xfId="0" applyFont="true" applyFill="true" applyBorder="true" applyAlignment="true">
      <alignment vertical="center"/>
    </xf>
    <xf numFmtId="177" fontId="7" fillId="9" borderId="2" xfId="0" applyNumberFormat="true" applyFont="true" applyFill="true" applyBorder="true" applyAlignment="true" applyProtection="true">
      <alignment horizontal="left" vertical="center"/>
      <protection locked="false"/>
    </xf>
    <xf numFmtId="0" fontId="7" fillId="9" borderId="2" xfId="0" applyFont="true" applyFill="true" applyBorder="true" applyAlignment="true">
      <alignment vertical="center"/>
    </xf>
    <xf numFmtId="177" fontId="7" fillId="9" borderId="2" xfId="0" applyNumberFormat="true" applyFont="true" applyFill="true" applyBorder="true" applyAlignment="true">
      <alignment vertical="center"/>
    </xf>
    <xf numFmtId="176" fontId="7" fillId="9" borderId="2" xfId="0" applyNumberFormat="true" applyFont="true" applyFill="true" applyBorder="true" applyAlignment="true" applyProtection="true">
      <alignment horizontal="left" vertical="center"/>
      <protection locked="false"/>
    </xf>
    <xf numFmtId="177" fontId="7" fillId="9" borderId="7" xfId="0" applyNumberFormat="true" applyFont="true" applyFill="true" applyBorder="true" applyAlignment="true" applyProtection="true">
      <alignment horizontal="left" vertical="center"/>
      <protection locked="false"/>
    </xf>
    <xf numFmtId="0" fontId="17" fillId="2" borderId="2" xfId="0" applyFont="true" applyFill="true" applyBorder="true" applyAlignment="true">
      <alignment vertical="center"/>
    </xf>
    <xf numFmtId="0" fontId="17" fillId="3" borderId="2" xfId="0" applyFont="true" applyFill="true" applyBorder="true" applyAlignment="true">
      <alignment vertical="center"/>
    </xf>
    <xf numFmtId="177" fontId="17" fillId="3" borderId="2" xfId="0" applyNumberFormat="true" applyFont="true" applyFill="true" applyBorder="true" applyAlignment="true">
      <alignment vertical="center"/>
    </xf>
    <xf numFmtId="0" fontId="7" fillId="2" borderId="3" xfId="0" applyFont="true" applyFill="true" applyBorder="true" applyAlignment="true">
      <alignment vertical="center"/>
    </xf>
    <xf numFmtId="0" fontId="7" fillId="3" borderId="3" xfId="0" applyFont="true" applyFill="true" applyBorder="true" applyAlignment="true">
      <alignment vertical="center"/>
    </xf>
    <xf numFmtId="0" fontId="7" fillId="4" borderId="3" xfId="0" applyFont="true" applyFill="true" applyBorder="true" applyAlignment="true">
      <alignment vertical="center"/>
    </xf>
    <xf numFmtId="3" fontId="5" fillId="0" borderId="2" xfId="0" applyNumberFormat="true" applyFont="true" applyFill="true" applyBorder="true" applyAlignment="true" applyProtection="true">
      <alignment horizontal="right" vertical="center"/>
    </xf>
    <xf numFmtId="0" fontId="7" fillId="3" borderId="0" xfId="0" applyFont="true" applyFill="true" applyAlignment="true">
      <alignment vertical="center"/>
    </xf>
    <xf numFmtId="0" fontId="0" fillId="3" borderId="2" xfId="0" applyFont="true" applyFill="true" applyBorder="true" applyAlignment="true">
      <alignment vertical="center"/>
    </xf>
    <xf numFmtId="177" fontId="0" fillId="3" borderId="2" xfId="0" applyNumberFormat="true" applyFont="true" applyFill="true" applyBorder="true" applyAlignment="true">
      <alignment vertical="center"/>
    </xf>
    <xf numFmtId="0" fontId="20" fillId="0" borderId="0" xfId="0" applyFont="true" applyFill="true" applyAlignment="true">
      <alignment vertical="center"/>
    </xf>
    <xf numFmtId="0" fontId="0" fillId="0" borderId="0" xfId="0" applyFill="true" applyAlignment="true">
      <alignment horizontal="right" vertical="center"/>
    </xf>
    <xf numFmtId="9" fontId="7" fillId="2" borderId="2" xfId="50" applyNumberFormat="true" applyFont="true" applyFill="true" applyBorder="true" applyAlignment="true">
      <alignment vertical="center"/>
    </xf>
    <xf numFmtId="0" fontId="38" fillId="0" borderId="2" xfId="24" applyFont="true" applyFill="true" applyBorder="true" applyAlignment="true">
      <alignment horizontal="right" vertical="center"/>
    </xf>
    <xf numFmtId="9" fontId="7" fillId="0" borderId="2" xfId="50" applyNumberFormat="true" applyFont="true" applyFill="true" applyBorder="true" applyAlignment="true">
      <alignment vertical="center"/>
    </xf>
    <xf numFmtId="179" fontId="10" fillId="0" borderId="2" xfId="26" applyNumberFormat="true" applyFont="true" applyBorder="true" applyAlignment="true">
      <alignment vertical="center" wrapText="true"/>
    </xf>
    <xf numFmtId="0" fontId="17" fillId="0" borderId="2" xfId="0" applyFont="true" applyFill="true" applyBorder="true" applyAlignment="true">
      <alignment vertical="center"/>
    </xf>
    <xf numFmtId="9" fontId="7" fillId="4" borderId="2" xfId="50" applyNumberFormat="true" applyFont="true" applyFill="true" applyBorder="true" applyAlignment="true">
      <alignment vertical="center"/>
    </xf>
    <xf numFmtId="0" fontId="8" fillId="0" borderId="0" xfId="0" applyFont="true" applyAlignment="true" applyProtection="true">
      <alignment vertical="center"/>
      <protection locked="false"/>
    </xf>
    <xf numFmtId="0" fontId="39" fillId="0" borderId="0" xfId="0" applyFont="true" applyAlignment="true" applyProtection="true">
      <alignment vertical="center"/>
      <protection locked="false"/>
    </xf>
    <xf numFmtId="0" fontId="0" fillId="0" borderId="0" xfId="0" applyAlignment="true" applyProtection="true">
      <alignment vertical="center"/>
      <protection locked="false"/>
    </xf>
    <xf numFmtId="0" fontId="40" fillId="0" borderId="0" xfId="0" applyFont="true" applyAlignment="true" applyProtection="true">
      <alignment horizontal="center" vertical="center"/>
      <protection locked="false"/>
    </xf>
    <xf numFmtId="0" fontId="8" fillId="0" borderId="0" xfId="0" applyFont="true" applyAlignment="true" applyProtection="true">
      <alignment horizontal="left" vertical="center"/>
      <protection locked="false"/>
    </xf>
    <xf numFmtId="0" fontId="41" fillId="0" borderId="0" xfId="0" applyFont="true" applyAlignment="true" applyProtection="true">
      <alignment vertical="center"/>
      <protection locked="false"/>
    </xf>
    <xf numFmtId="0" fontId="42" fillId="0" borderId="0" xfId="0" applyFont="true" applyAlignment="true" applyProtection="true">
      <alignment vertical="center"/>
      <protection locked="false"/>
    </xf>
    <xf numFmtId="0" fontId="43" fillId="0" borderId="0" xfId="0" applyFont="true" applyAlignment="true" applyProtection="true">
      <alignment horizontal="center" vertical="center"/>
      <protection locked="false"/>
    </xf>
    <xf numFmtId="0" fontId="44" fillId="0" borderId="0" xfId="0" applyFont="true" applyAlignment="true" applyProtection="true">
      <alignment horizontal="center" vertical="center"/>
      <protection locked="false"/>
    </xf>
  </cellXfs>
  <cellStyles count="59">
    <cellStyle name="常规" xfId="0" builtinId="0"/>
    <cellStyle name="常规_2014年利通区各市县预算1" xfId="1"/>
    <cellStyle name="常规 4" xfId="2"/>
    <cellStyle name="常规 2" xfId="3"/>
    <cellStyle name="Normal" xfId="4"/>
    <cellStyle name="常规 3 2" xfId="5"/>
    <cellStyle name="百分比 2" xfId="6"/>
    <cellStyle name="60% - 强调文字颜色 6" xfId="7" builtinId="52"/>
    <cellStyle name="20% - 强调文字颜色 6" xfId="8" builtinId="50"/>
    <cellStyle name="输出" xfId="9" builtinId="21"/>
    <cellStyle name="检查单元格" xfId="10" builtinId="23"/>
    <cellStyle name="差" xfId="11" builtinId="27"/>
    <cellStyle name="标题 1" xfId="12" builtinId="16"/>
    <cellStyle name="解释性文本" xfId="13" builtinId="53"/>
    <cellStyle name="标题 2" xfId="14" builtinId="17"/>
    <cellStyle name="40% - 强调文字颜色 5" xfId="15" builtinId="47"/>
    <cellStyle name="千位分隔[0]" xfId="16" builtinId="6"/>
    <cellStyle name="40% - 强调文字颜色 6" xfId="17" builtinId="51"/>
    <cellStyle name="超链接" xfId="18" builtinId="8"/>
    <cellStyle name="强调文字颜色 5" xfId="19" builtinId="45"/>
    <cellStyle name="标题 3" xfId="20" builtinId="18"/>
    <cellStyle name="汇总" xfId="21" builtinId="25"/>
    <cellStyle name="20% - 强调文字颜色 1" xfId="22" builtinId="30"/>
    <cellStyle name="40% - 强调文字颜色 1" xfId="23" builtinId="31"/>
    <cellStyle name="常规_2014年青铜峡市预算" xfId="24"/>
    <cellStyle name="强调文字颜色 6" xfId="25" builtinId="49"/>
    <cellStyle name="千位分隔" xfId="26" builtinId="3"/>
    <cellStyle name="标题" xfId="27" builtinId="15"/>
    <cellStyle name="已访问的超链接" xfId="28" builtinId="9"/>
    <cellStyle name="常规 2 2" xfId="29"/>
    <cellStyle name="40% - 强调文字颜色 4" xfId="30" builtinId="43"/>
    <cellStyle name="常规 3" xfId="31"/>
    <cellStyle name="链接单元格" xfId="32" builtinId="24"/>
    <cellStyle name="标题 4" xfId="33" builtinId="19"/>
    <cellStyle name="20% - 强调文字颜色 2" xfId="34" builtinId="34"/>
    <cellStyle name="常规 10" xfId="35"/>
    <cellStyle name="货币[0]" xfId="36" builtinId="7"/>
    <cellStyle name="警告文本" xfId="37" builtinId="11"/>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tableStyles count="0" defaultTableStyle="TableStyleMedium9"/>
  <colors>
    <mruColors>
      <color rgb="0092D050"/>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6" sqref="A6"/>
    </sheetView>
  </sheetViews>
  <sheetFormatPr defaultColWidth="9" defaultRowHeight="14.25" outlineLevelRow="5" outlineLevelCol="1"/>
  <cols>
    <col min="1" max="1" width="148.375" style="383" customWidth="true"/>
    <col min="2" max="2" width="9" style="383" hidden="true" customWidth="true"/>
    <col min="3" max="16384" width="9" style="383"/>
  </cols>
  <sheetData>
    <row r="1" ht="36.75" customHeight="true" spans="1:2">
      <c r="A1" s="386" t="s">
        <v>0</v>
      </c>
      <c r="B1" s="383" t="s">
        <v>1</v>
      </c>
    </row>
    <row r="2" ht="52.5" customHeight="true" spans="1:2">
      <c r="A2" s="387"/>
      <c r="B2" s="383" t="s">
        <v>2</v>
      </c>
    </row>
    <row r="3" ht="178.5" customHeight="true" spans="1:2">
      <c r="A3" s="388" t="s">
        <v>3</v>
      </c>
      <c r="B3" s="383" t="s">
        <v>4</v>
      </c>
    </row>
    <row r="4" ht="51.75" customHeight="true" spans="1:2">
      <c r="A4" s="388" t="s">
        <v>0</v>
      </c>
      <c r="B4" s="383" t="s">
        <v>5</v>
      </c>
    </row>
    <row r="5" ht="33" customHeight="true" spans="1:2">
      <c r="A5" s="389"/>
      <c r="B5" s="383" t="s">
        <v>6</v>
      </c>
    </row>
    <row r="6" ht="42" customHeight="true" spans="1:2">
      <c r="A6" s="389"/>
      <c r="B6" s="383" t="s">
        <v>7</v>
      </c>
    </row>
  </sheetData>
  <printOptions horizontalCentered="true"/>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showGridLines="0" showZeros="0" workbookViewId="0">
      <pane ySplit="5" topLeftCell="A58" activePane="bottomLeft" state="frozen"/>
      <selection/>
      <selection pane="bottomLeft" activeCell="F18" sqref="A1:H52"/>
    </sheetView>
  </sheetViews>
  <sheetFormatPr defaultColWidth="9" defaultRowHeight="14.25" outlineLevelCol="7"/>
  <cols>
    <col min="1" max="1" width="42.625" style="126" customWidth="true"/>
    <col min="2" max="2" width="7" style="126" customWidth="true"/>
    <col min="3" max="3" width="7.625" style="126" customWidth="true"/>
    <col min="4" max="4" width="13.875" style="147" customWidth="true"/>
    <col min="5" max="5" width="57.75" style="126" customWidth="true"/>
    <col min="6" max="6" width="8" style="126" customWidth="true"/>
    <col min="7" max="7" width="8" style="148" customWidth="true"/>
    <col min="8" max="8" width="13.75" style="147" customWidth="true"/>
    <col min="9" max="16384" width="9" style="126"/>
  </cols>
  <sheetData>
    <row r="1" spans="1:8">
      <c r="A1" s="127" t="s">
        <v>1494</v>
      </c>
      <c r="H1" s="165" t="s">
        <v>0</v>
      </c>
    </row>
    <row r="2" ht="18" customHeight="true" spans="1:8">
      <c r="A2" s="88" t="s">
        <v>1495</v>
      </c>
      <c r="B2" s="88"/>
      <c r="C2" s="88"/>
      <c r="D2" s="149"/>
      <c r="E2" s="88"/>
      <c r="F2" s="88"/>
      <c r="G2" s="166"/>
      <c r="H2" s="149"/>
    </row>
    <row r="3" ht="18" customHeight="true" spans="1:8">
      <c r="A3" s="127"/>
      <c r="H3" s="167" t="s">
        <v>25</v>
      </c>
    </row>
    <row r="4" ht="31.5" customHeight="true" spans="1:8">
      <c r="A4" s="128" t="s">
        <v>1496</v>
      </c>
      <c r="B4" s="150"/>
      <c r="C4" s="150"/>
      <c r="D4" s="151"/>
      <c r="E4" s="128" t="s">
        <v>1497</v>
      </c>
      <c r="F4" s="150"/>
      <c r="G4" s="168"/>
      <c r="H4" s="151"/>
    </row>
    <row r="5" ht="35.25" customHeight="true" spans="1:8">
      <c r="A5" s="152" t="s">
        <v>26</v>
      </c>
      <c r="B5" s="153" t="s">
        <v>60</v>
      </c>
      <c r="C5" s="153" t="s">
        <v>28</v>
      </c>
      <c r="D5" s="154" t="s">
        <v>29</v>
      </c>
      <c r="E5" s="152" t="s">
        <v>59</v>
      </c>
      <c r="F5" s="153" t="s">
        <v>60</v>
      </c>
      <c r="G5" s="153" t="s">
        <v>28</v>
      </c>
      <c r="H5" s="154" t="s">
        <v>29</v>
      </c>
    </row>
    <row r="6" s="146" customFormat="true" ht="20.1" customHeight="true" spans="1:8">
      <c r="A6" s="98" t="s">
        <v>1498</v>
      </c>
      <c r="B6" s="155"/>
      <c r="C6" s="155"/>
      <c r="D6" s="156"/>
      <c r="E6" s="169" t="s">
        <v>1499</v>
      </c>
      <c r="F6" s="170">
        <f>SUM(F7:F9)</f>
        <v>0</v>
      </c>
      <c r="G6" s="171">
        <f>SUM(G7:G9)</f>
        <v>0</v>
      </c>
      <c r="H6" s="172"/>
    </row>
    <row r="7" s="146" customFormat="true" ht="20.1" customHeight="true" spans="1:8">
      <c r="A7" s="98" t="s">
        <v>1500</v>
      </c>
      <c r="B7" s="155"/>
      <c r="C7" s="155"/>
      <c r="D7" s="156"/>
      <c r="E7" s="96" t="s">
        <v>1501</v>
      </c>
      <c r="F7" s="155"/>
      <c r="G7" s="173"/>
      <c r="H7" s="174"/>
    </row>
    <row r="8" s="146" customFormat="true" ht="20.1" customHeight="true" spans="1:8">
      <c r="A8" s="98" t="s">
        <v>1502</v>
      </c>
      <c r="B8" s="155"/>
      <c r="C8" s="155"/>
      <c r="D8" s="156"/>
      <c r="E8" s="96" t="s">
        <v>1503</v>
      </c>
      <c r="F8" s="155"/>
      <c r="G8" s="173"/>
      <c r="H8" s="174"/>
    </row>
    <row r="9" s="146" customFormat="true" ht="20.1" customHeight="true" spans="1:8">
      <c r="A9" s="157" t="s">
        <v>1504</v>
      </c>
      <c r="B9" s="155"/>
      <c r="C9" s="155"/>
      <c r="D9" s="156"/>
      <c r="E9" s="96" t="s">
        <v>1505</v>
      </c>
      <c r="F9" s="155"/>
      <c r="G9" s="173"/>
      <c r="H9" s="174"/>
    </row>
    <row r="10" s="146" customFormat="true" ht="20.1" customHeight="true" spans="1:8">
      <c r="A10" s="98" t="s">
        <v>1506</v>
      </c>
      <c r="B10" s="155"/>
      <c r="C10" s="155"/>
      <c r="D10" s="156"/>
      <c r="E10" s="169" t="s">
        <v>1507</v>
      </c>
      <c r="F10" s="175">
        <f>SUM(F11:F13)</f>
        <v>969</v>
      </c>
      <c r="G10" s="176">
        <f>SUM(G11:G13)</f>
        <v>689.08</v>
      </c>
      <c r="H10" s="177">
        <f>G10/F10</f>
        <v>0.711124871001032</v>
      </c>
    </row>
    <row r="11" s="146" customFormat="true" ht="20.1" customHeight="true" spans="1:8">
      <c r="A11" s="98" t="s">
        <v>1508</v>
      </c>
      <c r="B11" s="155">
        <v>191</v>
      </c>
      <c r="C11" s="155">
        <v>500</v>
      </c>
      <c r="D11" s="156">
        <f>C10/B11</f>
        <v>0</v>
      </c>
      <c r="E11" s="96" t="s">
        <v>1509</v>
      </c>
      <c r="F11" s="155">
        <v>969</v>
      </c>
      <c r="G11" s="178">
        <v>689.08</v>
      </c>
      <c r="H11" s="156">
        <f>G11/F11</f>
        <v>0.711124871001032</v>
      </c>
    </row>
    <row r="12" s="146" customFormat="true" ht="20.1" customHeight="true" spans="1:8">
      <c r="A12" s="98" t="s">
        <v>1510</v>
      </c>
      <c r="B12" s="155">
        <v>21456</v>
      </c>
      <c r="C12" s="155">
        <v>29401</v>
      </c>
      <c r="D12" s="156">
        <f>C11/B12</f>
        <v>0.023303504847129</v>
      </c>
      <c r="E12" s="96" t="s">
        <v>1511</v>
      </c>
      <c r="F12" s="155"/>
      <c r="G12" s="173"/>
      <c r="H12" s="156"/>
    </row>
    <row r="13" s="146" customFormat="true" ht="20.1" customHeight="true" spans="1:8">
      <c r="A13" s="98" t="s">
        <v>1512</v>
      </c>
      <c r="B13" s="155"/>
      <c r="C13" s="155"/>
      <c r="D13" s="156"/>
      <c r="E13" s="96" t="s">
        <v>1513</v>
      </c>
      <c r="F13" s="155"/>
      <c r="G13" s="173"/>
      <c r="H13" s="156"/>
    </row>
    <row r="14" s="146" customFormat="true" ht="20.1" customHeight="true" spans="1:8">
      <c r="A14" s="98" t="s">
        <v>1514</v>
      </c>
      <c r="B14" s="155"/>
      <c r="C14" s="155"/>
      <c r="D14" s="156"/>
      <c r="E14" s="169" t="s">
        <v>1515</v>
      </c>
      <c r="F14" s="175">
        <f>SUM(F15:F16)</f>
        <v>0</v>
      </c>
      <c r="G14" s="176">
        <f>SUM(G15:G16)</f>
        <v>0</v>
      </c>
      <c r="H14" s="177"/>
    </row>
    <row r="15" s="146" customFormat="true" ht="20.1" customHeight="true" spans="1:8">
      <c r="A15" s="98" t="s">
        <v>1516</v>
      </c>
      <c r="B15" s="155"/>
      <c r="C15" s="155"/>
      <c r="D15" s="156"/>
      <c r="E15" s="98" t="s">
        <v>1517</v>
      </c>
      <c r="F15" s="155"/>
      <c r="G15" s="173"/>
      <c r="H15" s="156"/>
    </row>
    <row r="16" s="146" customFormat="true" ht="20.1" customHeight="true" spans="1:8">
      <c r="A16" s="98" t="s">
        <v>1518</v>
      </c>
      <c r="B16" s="155"/>
      <c r="C16" s="155"/>
      <c r="D16" s="156"/>
      <c r="E16" s="98" t="s">
        <v>1519</v>
      </c>
      <c r="F16" s="155"/>
      <c r="G16" s="173"/>
      <c r="H16" s="156"/>
    </row>
    <row r="17" s="146" customFormat="true" ht="20.1" customHeight="true" spans="1:8">
      <c r="A17" s="98" t="s">
        <v>1520</v>
      </c>
      <c r="B17" s="155"/>
      <c r="C17" s="155"/>
      <c r="D17" s="156"/>
      <c r="E17" s="169" t="s">
        <v>1521</v>
      </c>
      <c r="F17" s="175">
        <f>SUM(F18:F27)</f>
        <v>20009</v>
      </c>
      <c r="G17" s="176">
        <f>SUM(G18:G27)</f>
        <v>29901</v>
      </c>
      <c r="H17" s="177">
        <f>G17/F17</f>
        <v>1.49437753011145</v>
      </c>
    </row>
    <row r="18" s="146" customFormat="true" ht="20.1" customHeight="true" spans="1:8">
      <c r="A18" s="98" t="s">
        <v>1522</v>
      </c>
      <c r="B18" s="155"/>
      <c r="C18" s="155"/>
      <c r="D18" s="156"/>
      <c r="E18" s="98" t="s">
        <v>1523</v>
      </c>
      <c r="F18" s="155">
        <v>19818</v>
      </c>
      <c r="G18" s="178">
        <v>29401</v>
      </c>
      <c r="H18" s="156">
        <f>G18/F18</f>
        <v>1.48355030780099</v>
      </c>
    </row>
    <row r="19" s="146" customFormat="true" ht="20.1" customHeight="true" spans="1:8">
      <c r="A19" s="98" t="s">
        <v>1524</v>
      </c>
      <c r="B19" s="155"/>
      <c r="C19" s="155"/>
      <c r="D19" s="156"/>
      <c r="E19" s="98" t="s">
        <v>1525</v>
      </c>
      <c r="F19" s="98"/>
      <c r="G19" s="173"/>
      <c r="H19" s="156"/>
    </row>
    <row r="20" s="146" customFormat="true" ht="20.1" customHeight="true" spans="1:8">
      <c r="A20" s="98" t="s">
        <v>1526</v>
      </c>
      <c r="B20" s="155"/>
      <c r="C20" s="155"/>
      <c r="D20" s="156"/>
      <c r="E20" s="98" t="s">
        <v>1527</v>
      </c>
      <c r="F20" s="155">
        <v>191</v>
      </c>
      <c r="G20" s="173">
        <v>500</v>
      </c>
      <c r="H20" s="156">
        <f>G20/F20</f>
        <v>2.61780104712042</v>
      </c>
    </row>
    <row r="21" s="146" customFormat="true" ht="20.1" customHeight="true" spans="1:8">
      <c r="A21" s="135" t="s">
        <v>1528</v>
      </c>
      <c r="B21" s="97">
        <v>39</v>
      </c>
      <c r="C21" s="97">
        <v>99</v>
      </c>
      <c r="D21" s="156">
        <f>C20/B21</f>
        <v>0</v>
      </c>
      <c r="E21" s="98" t="s">
        <v>1529</v>
      </c>
      <c r="F21" s="155"/>
      <c r="G21" s="173"/>
      <c r="H21" s="156"/>
    </row>
    <row r="22" s="146" customFormat="true" ht="20.1" customHeight="true" spans="1:8">
      <c r="A22" s="135" t="s">
        <v>1530</v>
      </c>
      <c r="B22" s="97"/>
      <c r="C22" s="97"/>
      <c r="D22" s="156"/>
      <c r="E22" s="98" t="s">
        <v>1531</v>
      </c>
      <c r="F22" s="155"/>
      <c r="G22" s="173"/>
      <c r="H22" s="156"/>
    </row>
    <row r="23" ht="20.1" customHeight="true" spans="1:8">
      <c r="A23" s="158"/>
      <c r="B23" s="97"/>
      <c r="C23" s="97"/>
      <c r="D23" s="156"/>
      <c r="E23" s="98" t="s">
        <v>1532</v>
      </c>
      <c r="F23" s="97"/>
      <c r="G23" s="179"/>
      <c r="H23" s="156"/>
    </row>
    <row r="24" ht="20.1" customHeight="true" spans="1:8">
      <c r="A24" s="135"/>
      <c r="B24" s="97"/>
      <c r="C24" s="97"/>
      <c r="D24" s="156"/>
      <c r="E24" s="98" t="s">
        <v>1533</v>
      </c>
      <c r="F24" s="97"/>
      <c r="G24" s="179"/>
      <c r="H24" s="156"/>
    </row>
    <row r="25" ht="20.1" customHeight="true" spans="1:8">
      <c r="A25" s="97"/>
      <c r="B25" s="97"/>
      <c r="C25" s="97"/>
      <c r="D25" s="156"/>
      <c r="E25" s="98" t="s">
        <v>1534</v>
      </c>
      <c r="F25" s="159"/>
      <c r="G25" s="180"/>
      <c r="H25" s="156"/>
    </row>
    <row r="26" ht="20.1" customHeight="true" spans="1:8">
      <c r="A26" s="97"/>
      <c r="B26" s="97"/>
      <c r="C26" s="97"/>
      <c r="D26" s="156"/>
      <c r="E26" s="98" t="s">
        <v>1535</v>
      </c>
      <c r="F26" s="159"/>
      <c r="G26" s="180"/>
      <c r="H26" s="156"/>
    </row>
    <row r="27" ht="20.1" customHeight="true" spans="1:8">
      <c r="A27" s="97"/>
      <c r="B27" s="97"/>
      <c r="C27" s="97"/>
      <c r="D27" s="156"/>
      <c r="E27" s="98" t="s">
        <v>1536</v>
      </c>
      <c r="F27" s="159"/>
      <c r="G27" s="180"/>
      <c r="H27" s="156"/>
    </row>
    <row r="28" ht="20.1" customHeight="true" spans="1:8">
      <c r="A28" s="133"/>
      <c r="B28" s="97"/>
      <c r="C28" s="97"/>
      <c r="D28" s="156"/>
      <c r="E28" s="169" t="s">
        <v>1537</v>
      </c>
      <c r="F28" s="181">
        <f>SUM(F29:F33)</f>
        <v>430</v>
      </c>
      <c r="G28" s="182">
        <f>SUM(G29:G33)</f>
        <v>0</v>
      </c>
      <c r="H28" s="177"/>
    </row>
    <row r="29" ht="20.1" customHeight="true" spans="1:8">
      <c r="A29" s="133"/>
      <c r="B29" s="97"/>
      <c r="C29" s="97"/>
      <c r="D29" s="156"/>
      <c r="E29" s="98" t="s">
        <v>1538</v>
      </c>
      <c r="F29" s="159"/>
      <c r="G29" s="180"/>
      <c r="H29" s="156"/>
    </row>
    <row r="30" ht="20.1" customHeight="true" spans="1:8">
      <c r="A30" s="133"/>
      <c r="B30" s="97"/>
      <c r="C30" s="97"/>
      <c r="D30" s="156"/>
      <c r="E30" s="44" t="s">
        <v>1539</v>
      </c>
      <c r="F30" s="159"/>
      <c r="G30" s="180"/>
      <c r="H30" s="156"/>
    </row>
    <row r="31" ht="20.1" customHeight="true" spans="1:8">
      <c r="A31" s="133"/>
      <c r="B31" s="97"/>
      <c r="C31" s="97"/>
      <c r="D31" s="156"/>
      <c r="E31" s="44" t="s">
        <v>1540</v>
      </c>
      <c r="F31" s="159">
        <v>430</v>
      </c>
      <c r="G31" s="180"/>
      <c r="H31" s="156"/>
    </row>
    <row r="32" ht="20.1" customHeight="true" spans="1:8">
      <c r="A32" s="133"/>
      <c r="B32" s="97"/>
      <c r="C32" s="97"/>
      <c r="D32" s="156"/>
      <c r="E32" s="99" t="s">
        <v>1541</v>
      </c>
      <c r="F32" s="159"/>
      <c r="G32" s="180"/>
      <c r="H32" s="156"/>
    </row>
    <row r="33" ht="20.1" customHeight="true" spans="1:8">
      <c r="A33" s="133"/>
      <c r="B33" s="97"/>
      <c r="C33" s="97"/>
      <c r="D33" s="156"/>
      <c r="E33" s="99" t="s">
        <v>1542</v>
      </c>
      <c r="F33" s="159"/>
      <c r="G33" s="180"/>
      <c r="H33" s="156"/>
    </row>
    <row r="34" ht="20.1" customHeight="true" spans="1:8">
      <c r="A34" s="133"/>
      <c r="B34" s="97"/>
      <c r="C34" s="97"/>
      <c r="D34" s="156"/>
      <c r="E34" s="183" t="s">
        <v>1543</v>
      </c>
      <c r="F34" s="181">
        <f>SUM(F35:F44)</f>
        <v>0</v>
      </c>
      <c r="G34" s="182">
        <f>SUM(G35:G44)</f>
        <v>0</v>
      </c>
      <c r="H34" s="177"/>
    </row>
    <row r="35" ht="20.1" customHeight="true" spans="1:8">
      <c r="A35" s="133"/>
      <c r="B35" s="97"/>
      <c r="C35" s="97"/>
      <c r="D35" s="156"/>
      <c r="E35" s="44" t="s">
        <v>1544</v>
      </c>
      <c r="F35" s="159"/>
      <c r="G35" s="180"/>
      <c r="H35" s="156"/>
    </row>
    <row r="36" ht="20.1" customHeight="true" spans="1:8">
      <c r="A36" s="133"/>
      <c r="B36" s="97"/>
      <c r="C36" s="97"/>
      <c r="D36" s="156"/>
      <c r="E36" s="44" t="s">
        <v>1545</v>
      </c>
      <c r="F36" s="159"/>
      <c r="G36" s="180"/>
      <c r="H36" s="156"/>
    </row>
    <row r="37" ht="20.1" customHeight="true" spans="1:8">
      <c r="A37" s="133"/>
      <c r="B37" s="97"/>
      <c r="C37" s="97"/>
      <c r="D37" s="156"/>
      <c r="E37" s="44" t="s">
        <v>1546</v>
      </c>
      <c r="F37" s="159"/>
      <c r="G37" s="180"/>
      <c r="H37" s="156"/>
    </row>
    <row r="38" s="124" customFormat="true" ht="20.1" customHeight="true" spans="1:8">
      <c r="A38" s="133"/>
      <c r="B38" s="97"/>
      <c r="C38" s="97"/>
      <c r="D38" s="156"/>
      <c r="E38" s="44" t="s">
        <v>1547</v>
      </c>
      <c r="F38" s="159"/>
      <c r="G38" s="180"/>
      <c r="H38" s="156"/>
    </row>
    <row r="39" ht="20.1" customHeight="true" spans="1:8">
      <c r="A39" s="133"/>
      <c r="B39" s="97"/>
      <c r="C39" s="97"/>
      <c r="D39" s="156"/>
      <c r="E39" s="44" t="s">
        <v>1548</v>
      </c>
      <c r="F39" s="159"/>
      <c r="G39" s="180"/>
      <c r="H39" s="156"/>
    </row>
    <row r="40" ht="20.1" customHeight="true" spans="1:8">
      <c r="A40" s="135"/>
      <c r="B40" s="97"/>
      <c r="C40" s="97"/>
      <c r="D40" s="156"/>
      <c r="E40" s="44" t="s">
        <v>1549</v>
      </c>
      <c r="F40" s="159"/>
      <c r="G40" s="180"/>
      <c r="H40" s="156"/>
    </row>
    <row r="41" ht="20.1" customHeight="true" spans="1:8">
      <c r="A41" s="135"/>
      <c r="B41" s="97"/>
      <c r="C41" s="97"/>
      <c r="D41" s="156"/>
      <c r="E41" s="44" t="s">
        <v>1550</v>
      </c>
      <c r="F41" s="159"/>
      <c r="G41" s="180"/>
      <c r="H41" s="156"/>
    </row>
    <row r="42" ht="20.1" customHeight="true" spans="1:8">
      <c r="A42" s="135"/>
      <c r="B42" s="97"/>
      <c r="C42" s="97"/>
      <c r="D42" s="156"/>
      <c r="E42" s="44" t="s">
        <v>1551</v>
      </c>
      <c r="F42" s="159"/>
      <c r="G42" s="180"/>
      <c r="H42" s="156"/>
    </row>
    <row r="43" ht="20.1" customHeight="true" spans="1:8">
      <c r="A43" s="135"/>
      <c r="B43" s="159"/>
      <c r="C43" s="159"/>
      <c r="D43" s="156"/>
      <c r="E43" s="44" t="s">
        <v>1552</v>
      </c>
      <c r="F43" s="159"/>
      <c r="G43" s="180"/>
      <c r="H43" s="156"/>
    </row>
    <row r="44" ht="20.1" customHeight="true" spans="1:8">
      <c r="A44" s="135"/>
      <c r="B44" s="159"/>
      <c r="C44" s="159"/>
      <c r="D44" s="156"/>
      <c r="E44" s="44" t="s">
        <v>1553</v>
      </c>
      <c r="F44" s="159"/>
      <c r="G44" s="180"/>
      <c r="H44" s="156"/>
    </row>
    <row r="45" ht="20.1" customHeight="true" spans="1:8">
      <c r="A45" s="135"/>
      <c r="B45" s="159"/>
      <c r="C45" s="159"/>
      <c r="D45" s="156"/>
      <c r="E45" s="183" t="s">
        <v>1554</v>
      </c>
      <c r="F45" s="181">
        <f>F46</f>
        <v>0</v>
      </c>
      <c r="G45" s="182">
        <f>G46</f>
        <v>0</v>
      </c>
      <c r="H45" s="177"/>
    </row>
    <row r="46" ht="20.1" customHeight="true" spans="1:8">
      <c r="A46" s="135"/>
      <c r="B46" s="159"/>
      <c r="C46" s="159"/>
      <c r="D46" s="156"/>
      <c r="E46" s="44" t="s">
        <v>1555</v>
      </c>
      <c r="F46" s="159"/>
      <c r="G46" s="180"/>
      <c r="H46" s="156"/>
    </row>
    <row r="47" ht="20.1" customHeight="true" spans="1:8">
      <c r="A47" s="135"/>
      <c r="B47" s="159"/>
      <c r="C47" s="159"/>
      <c r="D47" s="156"/>
      <c r="E47" s="183" t="s">
        <v>1556</v>
      </c>
      <c r="F47" s="181">
        <f>SUM(F48:F50)</f>
        <v>12828</v>
      </c>
      <c r="G47" s="182">
        <f>SUM(G48:G50)</f>
        <v>262.7</v>
      </c>
      <c r="H47" s="177">
        <f>G47/F47</f>
        <v>0.0204786404739632</v>
      </c>
    </row>
    <row r="48" ht="20.1" customHeight="true" spans="1:8">
      <c r="A48" s="160"/>
      <c r="B48" s="159"/>
      <c r="C48" s="159"/>
      <c r="D48" s="156"/>
      <c r="E48" s="44" t="s">
        <v>1557</v>
      </c>
      <c r="F48" s="159">
        <v>3219</v>
      </c>
      <c r="G48" s="180">
        <v>99</v>
      </c>
      <c r="H48" s="156">
        <f>G48/F48</f>
        <v>0.0307548928238583</v>
      </c>
    </row>
    <row r="49" ht="20.1" customHeight="true" spans="1:8">
      <c r="A49" s="160"/>
      <c r="B49" s="159"/>
      <c r="C49" s="159"/>
      <c r="D49" s="156"/>
      <c r="E49" s="44" t="s">
        <v>1558</v>
      </c>
      <c r="F49" s="159">
        <v>8457</v>
      </c>
      <c r="G49" s="180"/>
      <c r="H49" s="156">
        <f>G49/F49</f>
        <v>0</v>
      </c>
    </row>
    <row r="50" ht="20.1" customHeight="true" spans="1:8">
      <c r="A50" s="160"/>
      <c r="B50" s="159"/>
      <c r="C50" s="159"/>
      <c r="D50" s="156"/>
      <c r="E50" s="44" t="s">
        <v>1559</v>
      </c>
      <c r="F50" s="184">
        <v>1152</v>
      </c>
      <c r="G50" s="178">
        <v>163.7</v>
      </c>
      <c r="H50" s="156">
        <f>G50/F50</f>
        <v>0.142100694444444</v>
      </c>
    </row>
    <row r="51" ht="20.1" customHeight="true" spans="1:8">
      <c r="A51" s="160"/>
      <c r="B51" s="159"/>
      <c r="C51" s="159"/>
      <c r="D51" s="156"/>
      <c r="E51" s="183" t="s">
        <v>1560</v>
      </c>
      <c r="F51" s="181">
        <v>1677</v>
      </c>
      <c r="G51" s="182"/>
      <c r="H51" s="177">
        <f>G51/F51</f>
        <v>0</v>
      </c>
    </row>
    <row r="52" ht="20.1" customHeight="true" spans="1:8">
      <c r="A52" s="160"/>
      <c r="B52" s="159"/>
      <c r="C52" s="159"/>
      <c r="D52" s="156"/>
      <c r="E52" s="183" t="s">
        <v>1561</v>
      </c>
      <c r="F52" s="181"/>
      <c r="G52" s="182"/>
      <c r="H52" s="177"/>
    </row>
    <row r="53" ht="20.1" customHeight="true" spans="1:8">
      <c r="A53" s="160"/>
      <c r="B53" s="159"/>
      <c r="C53" s="159"/>
      <c r="D53" s="156"/>
      <c r="E53" s="133"/>
      <c r="F53" s="133"/>
      <c r="G53" s="180"/>
      <c r="H53" s="156"/>
    </row>
    <row r="54" ht="20.1" customHeight="true" spans="1:8">
      <c r="A54" s="160"/>
      <c r="B54" s="159"/>
      <c r="C54" s="159"/>
      <c r="D54" s="156"/>
      <c r="E54" s="133"/>
      <c r="F54" s="44"/>
      <c r="G54" s="180"/>
      <c r="H54" s="156"/>
    </row>
    <row r="55" ht="20.1" customHeight="true" spans="1:8">
      <c r="A55" s="160"/>
      <c r="B55" s="159"/>
      <c r="C55" s="159"/>
      <c r="D55" s="156"/>
      <c r="E55" s="133"/>
      <c r="F55" s="159"/>
      <c r="G55" s="180"/>
      <c r="H55" s="156"/>
    </row>
    <row r="56" ht="20.1" customHeight="true" spans="1:8">
      <c r="A56" s="160"/>
      <c r="B56" s="159"/>
      <c r="C56" s="159"/>
      <c r="D56" s="156"/>
      <c r="E56" s="133"/>
      <c r="F56" s="159"/>
      <c r="G56" s="180"/>
      <c r="H56" s="156"/>
    </row>
    <row r="57" ht="20.1" customHeight="true" spans="1:8">
      <c r="A57" s="160"/>
      <c r="B57" s="159"/>
      <c r="C57" s="159"/>
      <c r="D57" s="156"/>
      <c r="E57" s="133"/>
      <c r="F57" s="159"/>
      <c r="G57" s="180"/>
      <c r="H57" s="156"/>
    </row>
    <row r="58" ht="20.1" customHeight="true" spans="1:8">
      <c r="A58" s="160"/>
      <c r="B58" s="159"/>
      <c r="C58" s="159"/>
      <c r="D58" s="156"/>
      <c r="E58" s="133"/>
      <c r="F58" s="159"/>
      <c r="G58" s="180"/>
      <c r="H58" s="156"/>
    </row>
    <row r="59" ht="20.1" customHeight="true" spans="1:8">
      <c r="A59" s="160"/>
      <c r="B59" s="159"/>
      <c r="C59" s="159"/>
      <c r="D59" s="156"/>
      <c r="E59" s="133"/>
      <c r="F59" s="159"/>
      <c r="G59" s="180"/>
      <c r="H59" s="156"/>
    </row>
    <row r="60" ht="20.1" customHeight="true" spans="1:8">
      <c r="A60" s="160"/>
      <c r="B60" s="159"/>
      <c r="C60" s="159"/>
      <c r="D60" s="156"/>
      <c r="E60" s="133"/>
      <c r="F60" s="159"/>
      <c r="G60" s="180"/>
      <c r="H60" s="156"/>
    </row>
    <row r="61" ht="20.1" customHeight="true" spans="1:8">
      <c r="A61" s="160"/>
      <c r="B61" s="159"/>
      <c r="C61" s="159"/>
      <c r="D61" s="156"/>
      <c r="E61" s="160"/>
      <c r="F61" s="159"/>
      <c r="G61" s="180"/>
      <c r="H61" s="156"/>
    </row>
    <row r="62" ht="20.1" customHeight="true" spans="1:8">
      <c r="A62" s="103" t="s">
        <v>56</v>
      </c>
      <c r="B62" s="161">
        <f>SUM(B6:B22)</f>
        <v>21686</v>
      </c>
      <c r="C62" s="161">
        <f>SUM(C6:C22)</f>
        <v>30000</v>
      </c>
      <c r="D62" s="162">
        <f t="shared" ref="D62:D65" si="0">C62/B62</f>
        <v>1.38338098312275</v>
      </c>
      <c r="E62" s="103" t="s">
        <v>1038</v>
      </c>
      <c r="F62" s="161">
        <f>SUM(F6,F10,F14,F17,F28,F34,F45,F47,F51,F52)</f>
        <v>35913</v>
      </c>
      <c r="G62" s="185">
        <f>SUM(G6,G10,G14,G17,G28,G34,G45,G47,G51,G52)</f>
        <v>30852.78</v>
      </c>
      <c r="H62" s="186">
        <f>G62/F62</f>
        <v>0.859097819731017</v>
      </c>
    </row>
    <row r="63" ht="20.1" customHeight="true" spans="1:8">
      <c r="A63" s="142" t="s">
        <v>1046</v>
      </c>
      <c r="B63" s="161">
        <f>SUM(B64,B68,B69,B71,B72)</f>
        <v>15047</v>
      </c>
      <c r="C63" s="161">
        <f>SUM(C64,C68,C69,C71,C72)</f>
        <v>853</v>
      </c>
      <c r="D63" s="162">
        <f t="shared" si="0"/>
        <v>0.0566890410048515</v>
      </c>
      <c r="E63" s="142" t="s">
        <v>1047</v>
      </c>
      <c r="F63" s="161">
        <f>SUM(F64,F68,F69,F70,F71)</f>
        <v>820</v>
      </c>
      <c r="G63" s="185">
        <f>SUM(G64,G68,G69,G70,G71)</f>
        <v>0</v>
      </c>
      <c r="H63" s="186">
        <f>G63/F63</f>
        <v>0</v>
      </c>
    </row>
    <row r="64" ht="20.1" customHeight="true" spans="1:8">
      <c r="A64" s="95" t="s">
        <v>1562</v>
      </c>
      <c r="B64" s="163">
        <f t="shared" ref="B64:G64" si="1">SUM(B65:B67)</f>
        <v>10196</v>
      </c>
      <c r="C64" s="163">
        <f t="shared" si="1"/>
        <v>853</v>
      </c>
      <c r="D64" s="164">
        <f t="shared" si="0"/>
        <v>0.0836602589250686</v>
      </c>
      <c r="E64" s="95" t="s">
        <v>1563</v>
      </c>
      <c r="F64" s="163">
        <f t="shared" si="1"/>
        <v>0</v>
      </c>
      <c r="G64" s="187">
        <f t="shared" si="1"/>
        <v>0</v>
      </c>
      <c r="H64" s="188"/>
    </row>
    <row r="65" ht="20.1" customHeight="true" spans="1:8">
      <c r="A65" s="97" t="s">
        <v>1564</v>
      </c>
      <c r="B65" s="159">
        <v>1739</v>
      </c>
      <c r="C65" s="159">
        <v>853</v>
      </c>
      <c r="D65" s="189">
        <f t="shared" si="0"/>
        <v>0.490511788384129</v>
      </c>
      <c r="E65" s="97" t="s">
        <v>1565</v>
      </c>
      <c r="F65" s="159"/>
      <c r="G65" s="180"/>
      <c r="H65" s="156"/>
    </row>
    <row r="66" ht="20.1" customHeight="true" spans="1:8">
      <c r="A66" s="97" t="s">
        <v>1566</v>
      </c>
      <c r="B66" s="159">
        <v>8457</v>
      </c>
      <c r="C66" s="159"/>
      <c r="D66" s="189"/>
      <c r="E66" s="97" t="s">
        <v>1567</v>
      </c>
      <c r="F66" s="159"/>
      <c r="G66" s="180"/>
      <c r="H66" s="156"/>
    </row>
    <row r="67" ht="20.1" customHeight="true" spans="1:8">
      <c r="A67" s="97" t="s">
        <v>1568</v>
      </c>
      <c r="B67" s="159"/>
      <c r="C67" s="159"/>
      <c r="D67" s="189"/>
      <c r="E67" s="97" t="s">
        <v>1569</v>
      </c>
      <c r="F67" s="159"/>
      <c r="G67" s="180"/>
      <c r="H67" s="156"/>
    </row>
    <row r="68" ht="20.1" customHeight="true" spans="1:8">
      <c r="A68" s="95" t="s">
        <v>1117</v>
      </c>
      <c r="B68" s="163">
        <v>878</v>
      </c>
      <c r="C68" s="163"/>
      <c r="D68" s="164">
        <f>C68/B68</f>
        <v>0</v>
      </c>
      <c r="E68" s="95" t="s">
        <v>1570</v>
      </c>
      <c r="F68" s="163"/>
      <c r="G68" s="187"/>
      <c r="H68" s="188"/>
    </row>
    <row r="69" ht="20.1" customHeight="true" spans="1:8">
      <c r="A69" s="95" t="s">
        <v>1118</v>
      </c>
      <c r="B69" s="163">
        <f>B70</f>
        <v>0</v>
      </c>
      <c r="C69" s="163">
        <f>C70</f>
        <v>0</v>
      </c>
      <c r="D69" s="164"/>
      <c r="E69" s="95" t="s">
        <v>1571</v>
      </c>
      <c r="F69" s="163">
        <v>47</v>
      </c>
      <c r="G69" s="187"/>
      <c r="H69" s="188"/>
    </row>
    <row r="70" ht="20.1" customHeight="true" spans="1:8">
      <c r="A70" s="97" t="s">
        <v>1572</v>
      </c>
      <c r="B70" s="159"/>
      <c r="C70" s="159"/>
      <c r="D70" s="189"/>
      <c r="E70" s="144" t="s">
        <v>1573</v>
      </c>
      <c r="F70" s="163">
        <v>773</v>
      </c>
      <c r="G70" s="187"/>
      <c r="H70" s="188"/>
    </row>
    <row r="71" ht="20.1" customHeight="true" spans="1:8">
      <c r="A71" s="144" t="s">
        <v>1574</v>
      </c>
      <c r="B71" s="163"/>
      <c r="C71" s="163"/>
      <c r="D71" s="164"/>
      <c r="E71" s="144" t="s">
        <v>1575</v>
      </c>
      <c r="F71" s="163"/>
      <c r="G71" s="187"/>
      <c r="H71" s="188"/>
    </row>
    <row r="72" ht="20.1" customHeight="true" spans="1:8">
      <c r="A72" s="144" t="s">
        <v>1576</v>
      </c>
      <c r="B72" s="163">
        <v>3973</v>
      </c>
      <c r="C72" s="163"/>
      <c r="D72" s="164">
        <f>C72/B72</f>
        <v>0</v>
      </c>
      <c r="E72" s="145"/>
      <c r="F72" s="159"/>
      <c r="G72" s="180"/>
      <c r="H72" s="156"/>
    </row>
    <row r="73" ht="20.1" customHeight="true" spans="1:8">
      <c r="A73" s="145"/>
      <c r="B73" s="159"/>
      <c r="C73" s="159"/>
      <c r="D73" s="189"/>
      <c r="E73" s="145"/>
      <c r="F73" s="159"/>
      <c r="G73" s="180"/>
      <c r="H73" s="156"/>
    </row>
    <row r="74" ht="20.1" customHeight="true" spans="1:8">
      <c r="A74" s="103" t="s">
        <v>1133</v>
      </c>
      <c r="B74" s="161">
        <f t="shared" ref="B74:G74" si="2">SUM(B62,B63)</f>
        <v>36733</v>
      </c>
      <c r="C74" s="161">
        <f t="shared" si="2"/>
        <v>30853</v>
      </c>
      <c r="D74" s="162">
        <f>C74/B74</f>
        <v>0.839925952141127</v>
      </c>
      <c r="E74" s="103" t="s">
        <v>1134</v>
      </c>
      <c r="F74" s="161">
        <f t="shared" si="2"/>
        <v>36733</v>
      </c>
      <c r="G74" s="185">
        <f t="shared" si="2"/>
        <v>30852.78</v>
      </c>
      <c r="H74" s="186">
        <f>G74/F74</f>
        <v>0.839919962976071</v>
      </c>
    </row>
    <row r="75" ht="20.1" customHeight="true"/>
  </sheetData>
  <mergeCells count="3">
    <mergeCell ref="A2:H2"/>
    <mergeCell ref="A4:D4"/>
    <mergeCell ref="E4:H4"/>
  </mergeCells>
  <printOptions horizontalCentered="true"/>
  <pageMargins left="0.471527777777778" right="0.471527777777778" top="0.393055555555556" bottom="0.275" header="0.118055555555556" footer="0.118055555555556"/>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302"/>
  <sheetViews>
    <sheetView showGridLines="0" showZeros="0" tabSelected="1" zoomScale="90" zoomScaleNormal="90" workbookViewId="0">
      <pane ySplit="5" topLeftCell="A168" activePane="bottomLeft" state="frozen"/>
      <selection/>
      <selection pane="bottomLeft" activeCell="C195" sqref="C195"/>
    </sheetView>
  </sheetViews>
  <sheetFormatPr defaultColWidth="9" defaultRowHeight="14.25" outlineLevelCol="3"/>
  <cols>
    <col min="1" max="1" width="51" style="125" customWidth="true"/>
    <col min="2" max="2" width="13.75" style="125" customWidth="true"/>
    <col min="3" max="3" width="62.25" style="126" customWidth="true"/>
    <col min="4" max="4" width="15.625" style="125" customWidth="true"/>
    <col min="5" max="16384" width="9" style="125"/>
  </cols>
  <sheetData>
    <row r="1" spans="1:1">
      <c r="A1" s="127" t="s">
        <v>1577</v>
      </c>
    </row>
    <row r="2" ht="18" customHeight="true" spans="1:4">
      <c r="A2" s="88" t="s">
        <v>1578</v>
      </c>
      <c r="B2" s="88"/>
      <c r="C2" s="88"/>
      <c r="D2" s="88"/>
    </row>
    <row r="3" customHeight="true" spans="1:4">
      <c r="A3" s="127"/>
      <c r="D3" s="125" t="s">
        <v>25</v>
      </c>
    </row>
    <row r="4" ht="31.5" customHeight="true" spans="1:4">
      <c r="A4" s="128" t="s">
        <v>1496</v>
      </c>
      <c r="B4" s="129"/>
      <c r="C4" s="128" t="s">
        <v>1497</v>
      </c>
      <c r="D4" s="129"/>
    </row>
    <row r="5" ht="19.5" customHeight="true" spans="1:4">
      <c r="A5" s="130" t="s">
        <v>1579</v>
      </c>
      <c r="B5" s="130" t="s">
        <v>1580</v>
      </c>
      <c r="C5" s="130" t="s">
        <v>1579</v>
      </c>
      <c r="D5" s="130" t="s">
        <v>1580</v>
      </c>
    </row>
    <row r="6" ht="20.1" customHeight="true" spans="1:4">
      <c r="A6" s="94" t="s">
        <v>1498</v>
      </c>
      <c r="B6" s="95"/>
      <c r="C6" s="131" t="s">
        <v>1499</v>
      </c>
      <c r="D6" s="132">
        <f>SUM(D7,D13,D19)</f>
        <v>0</v>
      </c>
    </row>
    <row r="7" ht="20.1" customHeight="true" spans="1:4">
      <c r="A7" s="94" t="s">
        <v>1500</v>
      </c>
      <c r="B7" s="95"/>
      <c r="C7" s="100" t="s">
        <v>1501</v>
      </c>
      <c r="D7" s="95">
        <f>SUM(D8:D12)</f>
        <v>0</v>
      </c>
    </row>
    <row r="8" ht="20.1" customHeight="true" spans="1:4">
      <c r="A8" s="94" t="s">
        <v>1502</v>
      </c>
      <c r="B8" s="95"/>
      <c r="C8" s="133" t="s">
        <v>1581</v>
      </c>
      <c r="D8" s="97"/>
    </row>
    <row r="9" ht="20.1" customHeight="true" spans="1:4">
      <c r="A9" s="94" t="s">
        <v>1504</v>
      </c>
      <c r="B9" s="95"/>
      <c r="C9" s="133" t="s">
        <v>1582</v>
      </c>
      <c r="D9" s="97"/>
    </row>
    <row r="10" ht="20.1" customHeight="true" spans="1:4">
      <c r="A10" s="94" t="s">
        <v>1506</v>
      </c>
      <c r="B10" s="95"/>
      <c r="C10" s="133" t="s">
        <v>1583</v>
      </c>
      <c r="D10" s="97"/>
    </row>
    <row r="11" ht="20.1" customHeight="true" spans="1:4">
      <c r="A11" s="94" t="s">
        <v>1508</v>
      </c>
      <c r="B11" s="95">
        <v>500</v>
      </c>
      <c r="C11" s="133" t="s">
        <v>1584</v>
      </c>
      <c r="D11" s="97"/>
    </row>
    <row r="12" ht="20.1" customHeight="true" spans="1:4">
      <c r="A12" s="94" t="s">
        <v>1510</v>
      </c>
      <c r="B12" s="95">
        <f>SUM(B13:B17)</f>
        <v>29401</v>
      </c>
      <c r="C12" s="133" t="s">
        <v>1585</v>
      </c>
      <c r="D12" s="97"/>
    </row>
    <row r="13" ht="20.1" customHeight="true" spans="1:4">
      <c r="A13" s="45" t="s">
        <v>1586</v>
      </c>
      <c r="B13" s="97">
        <v>29401</v>
      </c>
      <c r="C13" s="100" t="s">
        <v>1503</v>
      </c>
      <c r="D13" s="95">
        <f>SUM(D14:D18)</f>
        <v>0</v>
      </c>
    </row>
    <row r="14" ht="20.1" customHeight="true" spans="1:4">
      <c r="A14" s="45" t="s">
        <v>1587</v>
      </c>
      <c r="B14" s="97"/>
      <c r="C14" s="96" t="s">
        <v>1588</v>
      </c>
      <c r="D14" s="97"/>
    </row>
    <row r="15" ht="20.1" customHeight="true" spans="1:4">
      <c r="A15" s="45" t="s">
        <v>1589</v>
      </c>
      <c r="B15" s="97"/>
      <c r="C15" s="96" t="s">
        <v>1590</v>
      </c>
      <c r="D15" s="97"/>
    </row>
    <row r="16" ht="20.1" customHeight="true" spans="1:4">
      <c r="A16" s="45" t="s">
        <v>1591</v>
      </c>
      <c r="B16" s="97"/>
      <c r="C16" s="96" t="s">
        <v>1592</v>
      </c>
      <c r="D16" s="97"/>
    </row>
    <row r="17" ht="20.1" customHeight="true" spans="1:4">
      <c r="A17" s="45" t="s">
        <v>1593</v>
      </c>
      <c r="B17" s="97"/>
      <c r="C17" s="96" t="s">
        <v>1594</v>
      </c>
      <c r="D17" s="97"/>
    </row>
    <row r="18" ht="20.1" customHeight="true" spans="1:4">
      <c r="A18" s="94" t="s">
        <v>1512</v>
      </c>
      <c r="B18" s="95"/>
      <c r="C18" s="96" t="s">
        <v>1595</v>
      </c>
      <c r="D18" s="97"/>
    </row>
    <row r="19" ht="20.1" customHeight="true" spans="1:4">
      <c r="A19" s="94" t="s">
        <v>1514</v>
      </c>
      <c r="B19" s="95">
        <f>SUM(B20:B21)</f>
        <v>0</v>
      </c>
      <c r="C19" s="100" t="s">
        <v>1505</v>
      </c>
      <c r="D19" s="95">
        <f>SUM(D20:D21)</f>
        <v>0</v>
      </c>
    </row>
    <row r="20" ht="20.1" customHeight="true" spans="1:4">
      <c r="A20" s="45" t="s">
        <v>1596</v>
      </c>
      <c r="B20" s="97"/>
      <c r="C20" s="99" t="s">
        <v>1597</v>
      </c>
      <c r="D20" s="97"/>
    </row>
    <row r="21" ht="20.1" customHeight="true" spans="1:4">
      <c r="A21" s="45" t="s">
        <v>1598</v>
      </c>
      <c r="B21" s="97"/>
      <c r="C21" s="99" t="s">
        <v>1599</v>
      </c>
      <c r="D21" s="97"/>
    </row>
    <row r="22" ht="20.1" customHeight="true" spans="1:4">
      <c r="A22" s="94" t="s">
        <v>1516</v>
      </c>
      <c r="B22" s="95"/>
      <c r="C22" s="131" t="s">
        <v>1507</v>
      </c>
      <c r="D22" s="104">
        <f>SUM(D23,D27,D31)</f>
        <v>689</v>
      </c>
    </row>
    <row r="23" ht="20.1" customHeight="true" spans="1:4">
      <c r="A23" s="94" t="s">
        <v>1518</v>
      </c>
      <c r="B23" s="95"/>
      <c r="C23" s="100" t="s">
        <v>1509</v>
      </c>
      <c r="D23" s="95">
        <f>SUM(D24:D26)</f>
        <v>689</v>
      </c>
    </row>
    <row r="24" ht="20.1" customHeight="true" spans="1:4">
      <c r="A24" s="94" t="s">
        <v>1520</v>
      </c>
      <c r="B24" s="95"/>
      <c r="C24" s="133" t="s">
        <v>1600</v>
      </c>
      <c r="D24" s="97">
        <v>223</v>
      </c>
    </row>
    <row r="25" ht="20.1" customHeight="true" spans="1:4">
      <c r="A25" s="94" t="s">
        <v>1522</v>
      </c>
      <c r="B25" s="95"/>
      <c r="C25" s="133" t="s">
        <v>1601</v>
      </c>
      <c r="D25" s="97">
        <v>466</v>
      </c>
    </row>
    <row r="26" ht="20.1" customHeight="true" spans="1:4">
      <c r="A26" s="94" t="s">
        <v>1524</v>
      </c>
      <c r="B26" s="95"/>
      <c r="C26" s="133" t="s">
        <v>1602</v>
      </c>
      <c r="D26" s="97"/>
    </row>
    <row r="27" ht="20.1" customHeight="true" spans="1:4">
      <c r="A27" s="94" t="s">
        <v>1526</v>
      </c>
      <c r="B27" s="95">
        <f>SUM(B28:B32)</f>
        <v>0</v>
      </c>
      <c r="C27" s="100" t="s">
        <v>1511</v>
      </c>
      <c r="D27" s="95">
        <f>SUM(D28:D30)</f>
        <v>0</v>
      </c>
    </row>
    <row r="28" ht="20.1" customHeight="true" spans="1:4">
      <c r="A28" s="97" t="s">
        <v>1603</v>
      </c>
      <c r="B28" s="97"/>
      <c r="C28" s="133" t="s">
        <v>1600</v>
      </c>
      <c r="D28" s="97"/>
    </row>
    <row r="29" ht="20.1" customHeight="true" spans="1:4">
      <c r="A29" s="97" t="s">
        <v>1604</v>
      </c>
      <c r="B29" s="97"/>
      <c r="C29" s="133" t="s">
        <v>1601</v>
      </c>
      <c r="D29" s="97"/>
    </row>
    <row r="30" ht="20.1" customHeight="true" spans="1:4">
      <c r="A30" s="97" t="s">
        <v>1605</v>
      </c>
      <c r="B30" s="97"/>
      <c r="C30" s="44" t="s">
        <v>1606</v>
      </c>
      <c r="D30" s="97"/>
    </row>
    <row r="31" ht="20.1" customHeight="true" spans="1:4">
      <c r="A31" s="97" t="s">
        <v>1607</v>
      </c>
      <c r="B31" s="97"/>
      <c r="C31" s="100" t="s">
        <v>1513</v>
      </c>
      <c r="D31" s="95">
        <f>SUM(D32:D33)</f>
        <v>0</v>
      </c>
    </row>
    <row r="32" ht="20.1" customHeight="true" spans="1:4">
      <c r="A32" s="97" t="s">
        <v>1608</v>
      </c>
      <c r="B32" s="97"/>
      <c r="C32" s="99" t="s">
        <v>1601</v>
      </c>
      <c r="D32" s="97"/>
    </row>
    <row r="33" ht="20.1" customHeight="true" spans="1:4">
      <c r="A33" s="94" t="s">
        <v>1528</v>
      </c>
      <c r="B33" s="95">
        <v>99</v>
      </c>
      <c r="C33" s="99" t="s">
        <v>1609</v>
      </c>
      <c r="D33" s="97"/>
    </row>
    <row r="34" ht="20.1" customHeight="true" spans="1:4">
      <c r="A34" s="95" t="s">
        <v>1530</v>
      </c>
      <c r="B34" s="95"/>
      <c r="C34" s="131" t="s">
        <v>1515</v>
      </c>
      <c r="D34" s="104">
        <f>SUM(D35,D40)</f>
        <v>0</v>
      </c>
    </row>
    <row r="35" ht="20.1" customHeight="true" spans="1:4">
      <c r="A35" s="134"/>
      <c r="B35" s="97"/>
      <c r="C35" s="94" t="s">
        <v>1517</v>
      </c>
      <c r="D35" s="95">
        <f>SUM(D36:D39)</f>
        <v>0</v>
      </c>
    </row>
    <row r="36" ht="20.1" customHeight="true" spans="1:4">
      <c r="A36" s="134"/>
      <c r="B36" s="97"/>
      <c r="C36" s="135" t="s">
        <v>1610</v>
      </c>
      <c r="D36" s="97"/>
    </row>
    <row r="37" ht="20.1" customHeight="true" spans="1:4">
      <c r="A37" s="134"/>
      <c r="B37" s="97"/>
      <c r="C37" s="135" t="s">
        <v>1611</v>
      </c>
      <c r="D37" s="97"/>
    </row>
    <row r="38" ht="20.1" customHeight="true" spans="1:4">
      <c r="A38" s="134"/>
      <c r="B38" s="97"/>
      <c r="C38" s="135" t="s">
        <v>1612</v>
      </c>
      <c r="D38" s="97"/>
    </row>
    <row r="39" ht="20.1" customHeight="true" spans="1:4">
      <c r="A39" s="134"/>
      <c r="B39" s="97"/>
      <c r="C39" s="135" t="s">
        <v>1613</v>
      </c>
      <c r="D39" s="97"/>
    </row>
    <row r="40" ht="20.1" customHeight="true" spans="1:4">
      <c r="A40" s="97"/>
      <c r="B40" s="97"/>
      <c r="C40" s="94" t="s">
        <v>1519</v>
      </c>
      <c r="D40" s="95">
        <f>SUM(D41:D44)</f>
        <v>0</v>
      </c>
    </row>
    <row r="41" ht="20.1" customHeight="true" spans="1:4">
      <c r="A41" s="97"/>
      <c r="B41" s="97"/>
      <c r="C41" s="135" t="s">
        <v>1614</v>
      </c>
      <c r="D41" s="97"/>
    </row>
    <row r="42" ht="20.1" customHeight="true" spans="1:4">
      <c r="A42" s="97"/>
      <c r="B42" s="97"/>
      <c r="C42" s="135" t="s">
        <v>1615</v>
      </c>
      <c r="D42" s="97"/>
    </row>
    <row r="43" ht="20.1" customHeight="true" spans="1:4">
      <c r="A43" s="133"/>
      <c r="B43" s="97"/>
      <c r="C43" s="135" t="s">
        <v>1616</v>
      </c>
      <c r="D43" s="97"/>
    </row>
    <row r="44" ht="20.1" customHeight="true" spans="1:4">
      <c r="A44" s="133"/>
      <c r="B44" s="97"/>
      <c r="C44" s="135" t="s">
        <v>1617</v>
      </c>
      <c r="D44" s="97"/>
    </row>
    <row r="45" ht="20.1" customHeight="true" spans="1:4">
      <c r="A45" s="133"/>
      <c r="B45" s="97"/>
      <c r="C45" s="131" t="s">
        <v>1521</v>
      </c>
      <c r="D45" s="104">
        <f>SUM(D46,D59,D63,D70,D74,D78,D82,D88,D91)</f>
        <v>29901</v>
      </c>
    </row>
    <row r="46" s="124" customFormat="true" ht="20.1" customHeight="true" spans="1:4">
      <c r="A46" s="133"/>
      <c r="B46" s="97"/>
      <c r="C46" s="94" t="s">
        <v>1523</v>
      </c>
      <c r="D46" s="95">
        <f>SUM(D47:D58)</f>
        <v>29901</v>
      </c>
    </row>
    <row r="47" ht="20.1" customHeight="true" spans="1:4">
      <c r="A47" s="133"/>
      <c r="B47" s="97"/>
      <c r="C47" s="44" t="s">
        <v>1618</v>
      </c>
      <c r="D47" s="97"/>
    </row>
    <row r="48" ht="20.1" customHeight="true" spans="1:4">
      <c r="A48" s="133"/>
      <c r="B48" s="97"/>
      <c r="C48" s="44" t="s">
        <v>1619</v>
      </c>
      <c r="D48" s="97"/>
    </row>
    <row r="49" ht="20.1" customHeight="true" spans="1:4">
      <c r="A49" s="133"/>
      <c r="B49" s="97"/>
      <c r="C49" s="44" t="s">
        <v>1620</v>
      </c>
      <c r="D49" s="97"/>
    </row>
    <row r="50" ht="20.1" customHeight="true" spans="1:4">
      <c r="A50" s="133"/>
      <c r="B50" s="97"/>
      <c r="C50" s="44" t="s">
        <v>1621</v>
      </c>
      <c r="D50" s="97"/>
    </row>
    <row r="51" ht="20.1" customHeight="true" spans="1:4">
      <c r="A51" s="133"/>
      <c r="B51" s="97"/>
      <c r="C51" s="44" t="s">
        <v>1622</v>
      </c>
      <c r="D51" s="97"/>
    </row>
    <row r="52" ht="20.1" customHeight="true" spans="1:4">
      <c r="A52" s="133"/>
      <c r="B52" s="97"/>
      <c r="C52" s="44" t="s">
        <v>1623</v>
      </c>
      <c r="D52" s="97"/>
    </row>
    <row r="53" ht="20.1" customHeight="true" spans="1:4">
      <c r="A53" s="133"/>
      <c r="B53" s="97"/>
      <c r="C53" s="44" t="s">
        <v>1624</v>
      </c>
      <c r="D53" s="97"/>
    </row>
    <row r="54" ht="20.1" customHeight="true" spans="1:4">
      <c r="A54" s="133"/>
      <c r="B54" s="97"/>
      <c r="C54" s="44" t="s">
        <v>1625</v>
      </c>
      <c r="D54" s="97"/>
    </row>
    <row r="55" ht="20.1" customHeight="true" spans="1:4">
      <c r="A55" s="135"/>
      <c r="B55" s="97"/>
      <c r="C55" s="44" t="s">
        <v>1626</v>
      </c>
      <c r="D55" s="97"/>
    </row>
    <row r="56" ht="20.1" customHeight="true" spans="1:4">
      <c r="A56" s="135"/>
      <c r="B56" s="97"/>
      <c r="C56" s="44" t="s">
        <v>1627</v>
      </c>
      <c r="D56" s="97"/>
    </row>
    <row r="57" ht="20.1" customHeight="true" spans="1:4">
      <c r="A57" s="135"/>
      <c r="B57" s="97"/>
      <c r="C57" s="44" t="s">
        <v>930</v>
      </c>
      <c r="D57" s="97"/>
    </row>
    <row r="58" ht="20.1" customHeight="true" spans="1:4">
      <c r="A58" s="135"/>
      <c r="B58" s="97"/>
      <c r="C58" s="44" t="s">
        <v>1628</v>
      </c>
      <c r="D58" s="97">
        <v>29901</v>
      </c>
    </row>
    <row r="59" ht="20.1" customHeight="true" spans="1:4">
      <c r="A59" s="135"/>
      <c r="B59" s="97"/>
      <c r="C59" s="94" t="s">
        <v>1525</v>
      </c>
      <c r="D59" s="95">
        <f>SUM(D60:D62)</f>
        <v>0</v>
      </c>
    </row>
    <row r="60" ht="20.1" customHeight="true" spans="1:4">
      <c r="A60" s="135"/>
      <c r="B60" s="97"/>
      <c r="C60" s="44" t="s">
        <v>1618</v>
      </c>
      <c r="D60" s="97"/>
    </row>
    <row r="61" ht="20.1" customHeight="true" spans="1:4">
      <c r="A61" s="135"/>
      <c r="B61" s="97"/>
      <c r="C61" s="44" t="s">
        <v>1619</v>
      </c>
      <c r="D61" s="97"/>
    </row>
    <row r="62" ht="20.1" customHeight="true" spans="1:4">
      <c r="A62" s="135"/>
      <c r="B62" s="97"/>
      <c r="C62" s="44" t="s">
        <v>1629</v>
      </c>
      <c r="D62" s="97"/>
    </row>
    <row r="63" ht="20.1" customHeight="true" spans="1:4">
      <c r="A63" s="135"/>
      <c r="B63" s="97"/>
      <c r="C63" s="94" t="s">
        <v>1527</v>
      </c>
      <c r="D63" s="95">
        <f>SUM(D64:D69)</f>
        <v>0</v>
      </c>
    </row>
    <row r="64" ht="20.1" customHeight="true" spans="1:4">
      <c r="A64" s="135"/>
      <c r="B64" s="97"/>
      <c r="C64" s="135" t="s">
        <v>1529</v>
      </c>
      <c r="D64" s="97"/>
    </row>
    <row r="65" ht="20.1" customHeight="true" spans="1:4">
      <c r="A65" s="135"/>
      <c r="B65" s="97"/>
      <c r="C65" s="44" t="s">
        <v>1630</v>
      </c>
      <c r="D65" s="97"/>
    </row>
    <row r="66" ht="20.1" customHeight="true" spans="1:4">
      <c r="A66" s="135"/>
      <c r="B66" s="136"/>
      <c r="C66" s="44" t="s">
        <v>1631</v>
      </c>
      <c r="D66" s="97"/>
    </row>
    <row r="67" ht="20.1" customHeight="true" spans="1:4">
      <c r="A67" s="135"/>
      <c r="B67" s="97"/>
      <c r="C67" s="44" t="s">
        <v>1632</v>
      </c>
      <c r="D67" s="97"/>
    </row>
    <row r="68" ht="20.1" customHeight="true" spans="1:4">
      <c r="A68" s="135"/>
      <c r="B68" s="97"/>
      <c r="C68" s="44" t="s">
        <v>1633</v>
      </c>
      <c r="D68" s="97"/>
    </row>
    <row r="69" ht="20.1" customHeight="true" spans="1:4">
      <c r="A69" s="135"/>
      <c r="B69" s="97"/>
      <c r="C69" s="44" t="s">
        <v>1634</v>
      </c>
      <c r="D69" s="97"/>
    </row>
    <row r="70" ht="20.1" customHeight="true" spans="1:4">
      <c r="A70" s="135"/>
      <c r="B70" s="97"/>
      <c r="C70" s="94" t="s">
        <v>1635</v>
      </c>
      <c r="D70" s="95">
        <f>SUM(D71:D73)</f>
        <v>0</v>
      </c>
    </row>
    <row r="71" ht="20.1" customHeight="true" spans="1:4">
      <c r="A71" s="135"/>
      <c r="B71" s="97"/>
      <c r="C71" s="135" t="s">
        <v>1636</v>
      </c>
      <c r="D71" s="97"/>
    </row>
    <row r="72" ht="20.1" customHeight="true" spans="1:4">
      <c r="A72" s="135"/>
      <c r="B72" s="97"/>
      <c r="C72" s="135" t="s">
        <v>1637</v>
      </c>
      <c r="D72" s="97"/>
    </row>
    <row r="73" ht="20.1" customHeight="true" spans="1:4">
      <c r="A73" s="135"/>
      <c r="B73" s="97"/>
      <c r="C73" s="135" t="s">
        <v>1638</v>
      </c>
      <c r="D73" s="97"/>
    </row>
    <row r="74" ht="20.1" customHeight="true" spans="1:4">
      <c r="A74" s="135"/>
      <c r="B74" s="97"/>
      <c r="C74" s="94" t="s">
        <v>1532</v>
      </c>
      <c r="D74" s="95">
        <f>SUM(D75:D77)</f>
        <v>0</v>
      </c>
    </row>
    <row r="75" ht="20.1" customHeight="true" spans="1:4">
      <c r="A75" s="135"/>
      <c r="B75" s="97"/>
      <c r="C75" s="99" t="s">
        <v>1618</v>
      </c>
      <c r="D75" s="97"/>
    </row>
    <row r="76" ht="20.1" customHeight="true" spans="1:4">
      <c r="A76" s="135"/>
      <c r="B76" s="97"/>
      <c r="C76" s="99" t="s">
        <v>1619</v>
      </c>
      <c r="D76" s="97"/>
    </row>
    <row r="77" ht="20.1" customHeight="true" spans="1:4">
      <c r="A77" s="135"/>
      <c r="B77" s="97"/>
      <c r="C77" s="137" t="s">
        <v>1639</v>
      </c>
      <c r="D77" s="97"/>
    </row>
    <row r="78" ht="20.1" customHeight="true" spans="1:4">
      <c r="A78" s="135"/>
      <c r="B78" s="97"/>
      <c r="C78" s="94" t="s">
        <v>1533</v>
      </c>
      <c r="D78" s="95">
        <f>SUM(D79:D81)</f>
        <v>0</v>
      </c>
    </row>
    <row r="79" ht="20.1" customHeight="true" spans="1:4">
      <c r="A79" s="135"/>
      <c r="B79" s="97"/>
      <c r="C79" s="99" t="s">
        <v>1618</v>
      </c>
      <c r="D79" s="97"/>
    </row>
    <row r="80" ht="20.1" customHeight="true" spans="1:4">
      <c r="A80" s="135"/>
      <c r="B80" s="97"/>
      <c r="C80" s="99" t="s">
        <v>1619</v>
      </c>
      <c r="D80" s="97"/>
    </row>
    <row r="81" ht="20.1" customHeight="true" spans="1:4">
      <c r="A81" s="135"/>
      <c r="B81" s="97"/>
      <c r="C81" s="99" t="s">
        <v>1640</v>
      </c>
      <c r="D81" s="97"/>
    </row>
    <row r="82" ht="20.1" customHeight="true" spans="1:4">
      <c r="A82" s="135"/>
      <c r="B82" s="97"/>
      <c r="C82" s="94" t="s">
        <v>1534</v>
      </c>
      <c r="D82" s="95">
        <f>SUM(D83:D87)</f>
        <v>0</v>
      </c>
    </row>
    <row r="83" ht="20.1" customHeight="true" spans="1:4">
      <c r="A83" s="135"/>
      <c r="B83" s="97"/>
      <c r="C83" s="99" t="s">
        <v>1630</v>
      </c>
      <c r="D83" s="97"/>
    </row>
    <row r="84" ht="20.1" customHeight="true" spans="1:4">
      <c r="A84" s="135"/>
      <c r="B84" s="97"/>
      <c r="C84" s="99" t="s">
        <v>1631</v>
      </c>
      <c r="D84" s="97"/>
    </row>
    <row r="85" ht="20.1" customHeight="true" spans="1:4">
      <c r="A85" s="135"/>
      <c r="B85" s="97"/>
      <c r="C85" s="99" t="s">
        <v>1632</v>
      </c>
      <c r="D85" s="97"/>
    </row>
    <row r="86" ht="20.1" customHeight="true" spans="1:4">
      <c r="A86" s="135"/>
      <c r="B86" s="97"/>
      <c r="C86" s="99" t="s">
        <v>1633</v>
      </c>
      <c r="D86" s="97"/>
    </row>
    <row r="87" ht="20.1" customHeight="true" spans="1:4">
      <c r="A87" s="135"/>
      <c r="B87" s="97"/>
      <c r="C87" s="99" t="s">
        <v>1641</v>
      </c>
      <c r="D87" s="97"/>
    </row>
    <row r="88" ht="20.1" customHeight="true" spans="1:4">
      <c r="A88" s="135"/>
      <c r="B88" s="97"/>
      <c r="C88" s="94" t="s">
        <v>1535</v>
      </c>
      <c r="D88" s="95">
        <f>SUM(D89:D90)</f>
        <v>0</v>
      </c>
    </row>
    <row r="89" ht="20.1" customHeight="true" spans="1:4">
      <c r="A89" s="135"/>
      <c r="B89" s="97"/>
      <c r="C89" s="99" t="s">
        <v>1636</v>
      </c>
      <c r="D89" s="97"/>
    </row>
    <row r="90" ht="20.1" customHeight="true" spans="1:4">
      <c r="A90" s="135"/>
      <c r="B90" s="97"/>
      <c r="C90" s="99" t="s">
        <v>1642</v>
      </c>
      <c r="D90" s="97"/>
    </row>
    <row r="91" ht="20.1" customHeight="true" spans="1:4">
      <c r="A91" s="135"/>
      <c r="B91" s="97"/>
      <c r="C91" s="138" t="s">
        <v>1536</v>
      </c>
      <c r="D91" s="95">
        <f>SUM(D92:D99)</f>
        <v>0</v>
      </c>
    </row>
    <row r="92" ht="20.1" customHeight="true" spans="1:4">
      <c r="A92" s="135"/>
      <c r="B92" s="97"/>
      <c r="C92" s="99" t="s">
        <v>1618</v>
      </c>
      <c r="D92" s="97"/>
    </row>
    <row r="93" ht="20.1" customHeight="true" spans="1:4">
      <c r="A93" s="135"/>
      <c r="B93" s="97"/>
      <c r="C93" s="99" t="s">
        <v>1619</v>
      </c>
      <c r="D93" s="97"/>
    </row>
    <row r="94" ht="20.1" customHeight="true" spans="1:4">
      <c r="A94" s="135"/>
      <c r="B94" s="97"/>
      <c r="C94" s="99" t="s">
        <v>1620</v>
      </c>
      <c r="D94" s="97"/>
    </row>
    <row r="95" ht="20.1" customHeight="true" spans="1:4">
      <c r="A95" s="135"/>
      <c r="B95" s="97"/>
      <c r="C95" s="99" t="s">
        <v>1621</v>
      </c>
      <c r="D95" s="97"/>
    </row>
    <row r="96" ht="20.1" customHeight="true" spans="1:4">
      <c r="A96" s="135"/>
      <c r="B96" s="97"/>
      <c r="C96" s="99" t="s">
        <v>1624</v>
      </c>
      <c r="D96" s="97"/>
    </row>
    <row r="97" ht="20.1" customHeight="true" spans="1:4">
      <c r="A97" s="135"/>
      <c r="B97" s="97"/>
      <c r="C97" s="99" t="s">
        <v>1626</v>
      </c>
      <c r="D97" s="97"/>
    </row>
    <row r="98" ht="20.1" customHeight="true" spans="1:4">
      <c r="A98" s="135"/>
      <c r="B98" s="97"/>
      <c r="C98" s="99" t="s">
        <v>1627</v>
      </c>
      <c r="D98" s="97"/>
    </row>
    <row r="99" ht="20.1" customHeight="true" spans="1:4">
      <c r="A99" s="135"/>
      <c r="B99" s="97"/>
      <c r="C99" s="99" t="s">
        <v>1643</v>
      </c>
      <c r="D99" s="97"/>
    </row>
    <row r="100" ht="20.1" customHeight="true" spans="1:4">
      <c r="A100" s="135"/>
      <c r="B100" s="97"/>
      <c r="C100" s="131" t="s">
        <v>1537</v>
      </c>
      <c r="D100" s="104">
        <f>SUM(D101,D106,D111)</f>
        <v>0</v>
      </c>
    </row>
    <row r="101" ht="20.1" customHeight="true" spans="1:4">
      <c r="A101" s="135"/>
      <c r="B101" s="97"/>
      <c r="C101" s="139" t="s">
        <v>1538</v>
      </c>
      <c r="D101" s="95">
        <f>SUM(D102:D105)</f>
        <v>0</v>
      </c>
    </row>
    <row r="102" ht="20.1" customHeight="true" spans="1:4">
      <c r="A102" s="135"/>
      <c r="B102" s="97"/>
      <c r="C102" s="44" t="s">
        <v>1601</v>
      </c>
      <c r="D102" s="97"/>
    </row>
    <row r="103" ht="20.1" customHeight="true" spans="1:4">
      <c r="A103" s="135"/>
      <c r="B103" s="97"/>
      <c r="C103" s="44" t="s">
        <v>1644</v>
      </c>
      <c r="D103" s="97"/>
    </row>
    <row r="104" ht="20.1" customHeight="true" spans="1:4">
      <c r="A104" s="135"/>
      <c r="B104" s="97"/>
      <c r="C104" s="44" t="s">
        <v>1645</v>
      </c>
      <c r="D104" s="97"/>
    </row>
    <row r="105" ht="20.1" customHeight="true" spans="1:4">
      <c r="A105" s="135"/>
      <c r="B105" s="97"/>
      <c r="C105" s="44" t="s">
        <v>1646</v>
      </c>
      <c r="D105" s="97"/>
    </row>
    <row r="106" ht="20.1" customHeight="true" spans="1:4">
      <c r="A106" s="135"/>
      <c r="B106" s="97"/>
      <c r="C106" s="139" t="s">
        <v>1539</v>
      </c>
      <c r="D106" s="95">
        <f>SUM(D107:D110)</f>
        <v>0</v>
      </c>
    </row>
    <row r="107" ht="20.1" customHeight="true" spans="1:4">
      <c r="A107" s="135"/>
      <c r="B107" s="97"/>
      <c r="C107" s="44" t="s">
        <v>1601</v>
      </c>
      <c r="D107" s="97"/>
    </row>
    <row r="108" ht="20.1" customHeight="true" spans="1:4">
      <c r="A108" s="135"/>
      <c r="B108" s="97"/>
      <c r="C108" s="44" t="s">
        <v>1644</v>
      </c>
      <c r="D108" s="97"/>
    </row>
    <row r="109" ht="20.1" customHeight="true" spans="1:4">
      <c r="A109" s="135"/>
      <c r="B109" s="97"/>
      <c r="C109" s="44" t="s">
        <v>1647</v>
      </c>
      <c r="D109" s="97"/>
    </row>
    <row r="110" ht="20.1" customHeight="true" spans="1:4">
      <c r="A110" s="135"/>
      <c r="B110" s="97"/>
      <c r="C110" s="44" t="s">
        <v>1648</v>
      </c>
      <c r="D110" s="97"/>
    </row>
    <row r="111" ht="20.1" customHeight="true" spans="1:4">
      <c r="A111" s="135"/>
      <c r="B111" s="97"/>
      <c r="C111" s="139" t="s">
        <v>1540</v>
      </c>
      <c r="D111" s="95">
        <f>SUM(D112:D115)</f>
        <v>0</v>
      </c>
    </row>
    <row r="112" ht="20.1" customHeight="true" spans="1:4">
      <c r="A112" s="135"/>
      <c r="B112" s="97"/>
      <c r="C112" s="44" t="s">
        <v>723</v>
      </c>
      <c r="D112" s="97"/>
    </row>
    <row r="113" ht="20.1" customHeight="true" spans="1:4">
      <c r="A113" s="135"/>
      <c r="B113" s="97"/>
      <c r="C113" s="44" t="s">
        <v>1649</v>
      </c>
      <c r="D113" s="97"/>
    </row>
    <row r="114" ht="20.1" customHeight="true" spans="1:4">
      <c r="A114" s="135"/>
      <c r="B114" s="97"/>
      <c r="C114" s="44" t="s">
        <v>1650</v>
      </c>
      <c r="D114" s="97"/>
    </row>
    <row r="115" ht="20.1" customHeight="true" spans="1:4">
      <c r="A115" s="135"/>
      <c r="B115" s="97"/>
      <c r="C115" s="44" t="s">
        <v>1651</v>
      </c>
      <c r="D115" s="97"/>
    </row>
    <row r="116" ht="20.1" customHeight="true" spans="1:4">
      <c r="A116" s="135"/>
      <c r="B116" s="97"/>
      <c r="C116" s="140" t="s">
        <v>1543</v>
      </c>
      <c r="D116" s="104">
        <f>SUM(D117,D122,D127,D132,D141,D148,D157,D160,D163,D164)</f>
        <v>0</v>
      </c>
    </row>
    <row r="117" ht="20.1" customHeight="true" spans="1:4">
      <c r="A117" s="135"/>
      <c r="B117" s="97"/>
      <c r="C117" s="139" t="s">
        <v>1544</v>
      </c>
      <c r="D117" s="95">
        <f>SUM(D118:D121)</f>
        <v>0</v>
      </c>
    </row>
    <row r="118" ht="20.1" customHeight="true" spans="1:4">
      <c r="A118" s="135"/>
      <c r="B118" s="97"/>
      <c r="C118" s="44" t="s">
        <v>756</v>
      </c>
      <c r="D118" s="97"/>
    </row>
    <row r="119" ht="20.1" customHeight="true" spans="1:4">
      <c r="A119" s="135"/>
      <c r="B119" s="97"/>
      <c r="C119" s="44" t="s">
        <v>757</v>
      </c>
      <c r="D119" s="97"/>
    </row>
    <row r="120" ht="20.1" customHeight="true" spans="1:4">
      <c r="A120" s="135"/>
      <c r="B120" s="97"/>
      <c r="C120" s="44" t="s">
        <v>1652</v>
      </c>
      <c r="D120" s="97"/>
    </row>
    <row r="121" ht="20.1" customHeight="true" spans="1:4">
      <c r="A121" s="135"/>
      <c r="B121" s="97"/>
      <c r="C121" s="44" t="s">
        <v>1653</v>
      </c>
      <c r="D121" s="97"/>
    </row>
    <row r="122" ht="20.1" customHeight="true" spans="1:4">
      <c r="A122" s="135"/>
      <c r="B122" s="97"/>
      <c r="C122" s="139" t="s">
        <v>1545</v>
      </c>
      <c r="D122" s="95">
        <f>SUM(D123:D126)</f>
        <v>0</v>
      </c>
    </row>
    <row r="123" ht="20.1" customHeight="true" spans="1:4">
      <c r="A123" s="135"/>
      <c r="B123" s="97"/>
      <c r="C123" s="44" t="s">
        <v>1652</v>
      </c>
      <c r="D123" s="97"/>
    </row>
    <row r="124" ht="20.1" customHeight="true" spans="1:4">
      <c r="A124" s="135"/>
      <c r="B124" s="97"/>
      <c r="C124" s="44" t="s">
        <v>1654</v>
      </c>
      <c r="D124" s="97"/>
    </row>
    <row r="125" ht="20.1" customHeight="true" spans="1:4">
      <c r="A125" s="135"/>
      <c r="B125" s="97"/>
      <c r="C125" s="44" t="s">
        <v>1655</v>
      </c>
      <c r="D125" s="97"/>
    </row>
    <row r="126" ht="20.1" customHeight="true" spans="1:4">
      <c r="A126" s="135"/>
      <c r="B126" s="97"/>
      <c r="C126" s="44" t="s">
        <v>1656</v>
      </c>
      <c r="D126" s="97"/>
    </row>
    <row r="127" ht="20.1" customHeight="true" spans="1:4">
      <c r="A127" s="135"/>
      <c r="B127" s="97"/>
      <c r="C127" s="139" t="s">
        <v>1546</v>
      </c>
      <c r="D127" s="95">
        <f>SUM(D128:D131)</f>
        <v>0</v>
      </c>
    </row>
    <row r="128" ht="20.1" customHeight="true" spans="1:4">
      <c r="A128" s="135"/>
      <c r="B128" s="97"/>
      <c r="C128" s="44" t="s">
        <v>763</v>
      </c>
      <c r="D128" s="97"/>
    </row>
    <row r="129" ht="20.1" customHeight="true" spans="1:4">
      <c r="A129" s="135"/>
      <c r="B129" s="97"/>
      <c r="C129" s="44" t="s">
        <v>1657</v>
      </c>
      <c r="D129" s="97"/>
    </row>
    <row r="130" ht="20.1" customHeight="true" spans="1:4">
      <c r="A130" s="135"/>
      <c r="B130" s="97"/>
      <c r="C130" s="44" t="s">
        <v>1658</v>
      </c>
      <c r="D130" s="97"/>
    </row>
    <row r="131" ht="20.1" customHeight="true" spans="1:4">
      <c r="A131" s="135"/>
      <c r="B131" s="97"/>
      <c r="C131" s="44" t="s">
        <v>1659</v>
      </c>
      <c r="D131" s="97"/>
    </row>
    <row r="132" ht="20.1" customHeight="true" spans="1:4">
      <c r="A132" s="135"/>
      <c r="B132" s="97"/>
      <c r="C132" s="139" t="s">
        <v>1547</v>
      </c>
      <c r="D132" s="95">
        <f>SUM(D133:D140)</f>
        <v>0</v>
      </c>
    </row>
    <row r="133" ht="20.1" customHeight="true" spans="1:4">
      <c r="A133" s="135"/>
      <c r="B133" s="97"/>
      <c r="C133" s="44" t="s">
        <v>1660</v>
      </c>
      <c r="D133" s="97"/>
    </row>
    <row r="134" ht="20.1" customHeight="true" spans="1:4">
      <c r="A134" s="135"/>
      <c r="B134" s="97"/>
      <c r="C134" s="44" t="s">
        <v>1661</v>
      </c>
      <c r="D134" s="97"/>
    </row>
    <row r="135" ht="20.1" customHeight="true" spans="1:4">
      <c r="A135" s="135"/>
      <c r="B135" s="97"/>
      <c r="C135" s="44" t="s">
        <v>1662</v>
      </c>
      <c r="D135" s="97"/>
    </row>
    <row r="136" ht="20.1" customHeight="true" spans="1:4">
      <c r="A136" s="135"/>
      <c r="B136" s="97"/>
      <c r="C136" s="44" t="s">
        <v>1663</v>
      </c>
      <c r="D136" s="97"/>
    </row>
    <row r="137" ht="20.1" customHeight="true" spans="1:4">
      <c r="A137" s="135"/>
      <c r="B137" s="97"/>
      <c r="C137" s="44" t="s">
        <v>1664</v>
      </c>
      <c r="D137" s="97"/>
    </row>
    <row r="138" ht="20.1" customHeight="true" spans="1:4">
      <c r="A138" s="135"/>
      <c r="B138" s="97"/>
      <c r="C138" s="44" t="s">
        <v>1665</v>
      </c>
      <c r="D138" s="97"/>
    </row>
    <row r="139" ht="20.1" customHeight="true" spans="1:4">
      <c r="A139" s="135"/>
      <c r="B139" s="97"/>
      <c r="C139" s="44" t="s">
        <v>1666</v>
      </c>
      <c r="D139" s="97"/>
    </row>
    <row r="140" ht="20.1" customHeight="true" spans="1:4">
      <c r="A140" s="135"/>
      <c r="B140" s="97"/>
      <c r="C140" s="44" t="s">
        <v>1667</v>
      </c>
      <c r="D140" s="97"/>
    </row>
    <row r="141" ht="20.1" customHeight="true" spans="1:4">
      <c r="A141" s="135"/>
      <c r="B141" s="97"/>
      <c r="C141" s="139" t="s">
        <v>1548</v>
      </c>
      <c r="D141" s="95">
        <f>SUM(D142:D147)</f>
        <v>0</v>
      </c>
    </row>
    <row r="142" ht="20.1" customHeight="true" spans="1:4">
      <c r="A142" s="135"/>
      <c r="B142" s="97"/>
      <c r="C142" s="44" t="s">
        <v>1668</v>
      </c>
      <c r="D142" s="97"/>
    </row>
    <row r="143" ht="20.1" customHeight="true" spans="1:4">
      <c r="A143" s="135"/>
      <c r="B143" s="97"/>
      <c r="C143" s="44" t="s">
        <v>1669</v>
      </c>
      <c r="D143" s="97"/>
    </row>
    <row r="144" ht="20.1" customHeight="true" spans="1:4">
      <c r="A144" s="135"/>
      <c r="B144" s="97"/>
      <c r="C144" s="44" t="s">
        <v>1670</v>
      </c>
      <c r="D144" s="97"/>
    </row>
    <row r="145" ht="20.1" customHeight="true" spans="1:4">
      <c r="A145" s="135"/>
      <c r="B145" s="97"/>
      <c r="C145" s="44" t="s">
        <v>1671</v>
      </c>
      <c r="D145" s="97"/>
    </row>
    <row r="146" ht="20.1" customHeight="true" spans="1:4">
      <c r="A146" s="135"/>
      <c r="B146" s="97"/>
      <c r="C146" s="44" t="s">
        <v>1672</v>
      </c>
      <c r="D146" s="97"/>
    </row>
    <row r="147" ht="20.1" customHeight="true" spans="1:4">
      <c r="A147" s="135"/>
      <c r="B147" s="97"/>
      <c r="C147" s="44" t="s">
        <v>1673</v>
      </c>
      <c r="D147" s="97"/>
    </row>
    <row r="148" ht="20.1" customHeight="true" spans="1:4">
      <c r="A148" s="135"/>
      <c r="B148" s="97"/>
      <c r="C148" s="139" t="s">
        <v>1549</v>
      </c>
      <c r="D148" s="95">
        <f>SUM(D149:D156)</f>
        <v>0</v>
      </c>
    </row>
    <row r="149" ht="20.1" customHeight="true" spans="1:4">
      <c r="A149" s="135"/>
      <c r="B149" s="97"/>
      <c r="C149" s="44" t="s">
        <v>1674</v>
      </c>
      <c r="D149" s="97"/>
    </row>
    <row r="150" ht="20.1" customHeight="true" spans="1:4">
      <c r="A150" s="135"/>
      <c r="B150" s="97"/>
      <c r="C150" s="44" t="s">
        <v>784</v>
      </c>
      <c r="D150" s="97"/>
    </row>
    <row r="151" ht="20.1" customHeight="true" spans="1:4">
      <c r="A151" s="135"/>
      <c r="B151" s="97"/>
      <c r="C151" s="44" t="s">
        <v>1675</v>
      </c>
      <c r="D151" s="97"/>
    </row>
    <row r="152" ht="20.1" customHeight="true" spans="1:4">
      <c r="A152" s="135"/>
      <c r="B152" s="97"/>
      <c r="C152" s="44" t="s">
        <v>1676</v>
      </c>
      <c r="D152" s="97"/>
    </row>
    <row r="153" ht="20.1" customHeight="true" spans="1:4">
      <c r="A153" s="135"/>
      <c r="B153" s="97"/>
      <c r="C153" s="44" t="s">
        <v>1677</v>
      </c>
      <c r="D153" s="97"/>
    </row>
    <row r="154" ht="20.1" customHeight="true" spans="1:4">
      <c r="A154" s="135"/>
      <c r="B154" s="97"/>
      <c r="C154" s="44" t="s">
        <v>1678</v>
      </c>
      <c r="D154" s="97"/>
    </row>
    <row r="155" ht="20.1" customHeight="true" spans="1:4">
      <c r="A155" s="135"/>
      <c r="B155" s="97"/>
      <c r="C155" s="44" t="s">
        <v>1679</v>
      </c>
      <c r="D155" s="97"/>
    </row>
    <row r="156" ht="20.1" customHeight="true" spans="1:4">
      <c r="A156" s="135"/>
      <c r="B156" s="97"/>
      <c r="C156" s="44" t="s">
        <v>1680</v>
      </c>
      <c r="D156" s="97"/>
    </row>
    <row r="157" ht="20.1" customHeight="true" spans="1:4">
      <c r="A157" s="135"/>
      <c r="B157" s="97"/>
      <c r="C157" s="139" t="s">
        <v>1550</v>
      </c>
      <c r="D157" s="95">
        <f>SUM(D158:D159)</f>
        <v>0</v>
      </c>
    </row>
    <row r="158" ht="20.1" customHeight="true" spans="1:4">
      <c r="A158" s="135"/>
      <c r="B158" s="97"/>
      <c r="C158" s="99" t="s">
        <v>756</v>
      </c>
      <c r="D158" s="97"/>
    </row>
    <row r="159" ht="20.1" customHeight="true" spans="1:4">
      <c r="A159" s="135"/>
      <c r="B159" s="97"/>
      <c r="C159" s="99" t="s">
        <v>1681</v>
      </c>
      <c r="D159" s="97"/>
    </row>
    <row r="160" ht="20.1" customHeight="true" spans="1:4">
      <c r="A160" s="135"/>
      <c r="B160" s="97"/>
      <c r="C160" s="139" t="s">
        <v>1551</v>
      </c>
      <c r="D160" s="95">
        <f>SUM(D161:D162)</f>
        <v>0</v>
      </c>
    </row>
    <row r="161" ht="20.1" customHeight="true" spans="1:4">
      <c r="A161" s="135"/>
      <c r="B161" s="97"/>
      <c r="C161" s="99" t="s">
        <v>756</v>
      </c>
      <c r="D161" s="97"/>
    </row>
    <row r="162" ht="20.1" customHeight="true" spans="1:4">
      <c r="A162" s="135"/>
      <c r="B162" s="97"/>
      <c r="C162" s="99" t="s">
        <v>1682</v>
      </c>
      <c r="D162" s="97"/>
    </row>
    <row r="163" ht="20.1" customHeight="true" spans="1:4">
      <c r="A163" s="135"/>
      <c r="B163" s="97"/>
      <c r="C163" s="139" t="s">
        <v>1552</v>
      </c>
      <c r="D163" s="95"/>
    </row>
    <row r="164" ht="20.1" customHeight="true" spans="1:4">
      <c r="A164" s="135"/>
      <c r="B164" s="97"/>
      <c r="C164" s="139" t="s">
        <v>1553</v>
      </c>
      <c r="D164" s="95">
        <f>SUM(D165:D167)</f>
        <v>0</v>
      </c>
    </row>
    <row r="165" ht="20.1" customHeight="true" spans="1:4">
      <c r="A165" s="135"/>
      <c r="B165" s="97"/>
      <c r="C165" s="99" t="s">
        <v>763</v>
      </c>
      <c r="D165" s="97"/>
    </row>
    <row r="166" ht="20.1" customHeight="true" spans="1:4">
      <c r="A166" s="135"/>
      <c r="B166" s="97"/>
      <c r="C166" s="99" t="s">
        <v>1658</v>
      </c>
      <c r="D166" s="97"/>
    </row>
    <row r="167" ht="20.1" customHeight="true" spans="1:4">
      <c r="A167" s="135"/>
      <c r="B167" s="97"/>
      <c r="C167" s="99" t="s">
        <v>1683</v>
      </c>
      <c r="D167" s="97"/>
    </row>
    <row r="168" ht="20.1" customHeight="true" spans="1:4">
      <c r="A168" s="135"/>
      <c r="B168" s="97"/>
      <c r="C168" s="140" t="s">
        <v>1554</v>
      </c>
      <c r="D168" s="104">
        <f>D169</f>
        <v>0</v>
      </c>
    </row>
    <row r="169" ht="20.1" customHeight="true" spans="1:4">
      <c r="A169" s="135"/>
      <c r="B169" s="97"/>
      <c r="C169" s="139" t="s">
        <v>1555</v>
      </c>
      <c r="D169" s="95">
        <f>SUM(D170:D171)</f>
        <v>0</v>
      </c>
    </row>
    <row r="170" ht="20.1" customHeight="true" spans="1:4">
      <c r="A170" s="135"/>
      <c r="B170" s="97"/>
      <c r="C170" s="44" t="s">
        <v>1684</v>
      </c>
      <c r="D170" s="97"/>
    </row>
    <row r="171" ht="20.1" customHeight="true" spans="1:4">
      <c r="A171" s="135"/>
      <c r="B171" s="97"/>
      <c r="C171" s="44" t="s">
        <v>1685</v>
      </c>
      <c r="D171" s="97"/>
    </row>
    <row r="172" ht="20.1" customHeight="true" spans="1:4">
      <c r="A172" s="135"/>
      <c r="B172" s="97"/>
      <c r="C172" s="140" t="s">
        <v>1556</v>
      </c>
      <c r="D172" s="104">
        <f>SUM(D173,D177,D186)</f>
        <v>263</v>
      </c>
    </row>
    <row r="173" ht="20.1" customHeight="true" spans="1:4">
      <c r="A173" s="135"/>
      <c r="B173" s="97"/>
      <c r="C173" s="139" t="s">
        <v>1557</v>
      </c>
      <c r="D173" s="95">
        <f>SUM(D174:D176)</f>
        <v>99</v>
      </c>
    </row>
    <row r="174" ht="20.1" customHeight="true" spans="1:4">
      <c r="A174" s="135"/>
      <c r="B174" s="97"/>
      <c r="C174" s="44" t="s">
        <v>1686</v>
      </c>
      <c r="D174" s="97"/>
    </row>
    <row r="175" ht="20.1" customHeight="true" spans="1:4">
      <c r="A175" s="135"/>
      <c r="B175" s="97"/>
      <c r="C175" s="44" t="s">
        <v>1687</v>
      </c>
      <c r="D175" s="97">
        <v>99</v>
      </c>
    </row>
    <row r="176" ht="20.1" customHeight="true" spans="1:4">
      <c r="A176" s="135"/>
      <c r="B176" s="97"/>
      <c r="C176" s="44" t="s">
        <v>1688</v>
      </c>
      <c r="D176" s="97"/>
    </row>
    <row r="177" ht="20.1" customHeight="true" spans="1:4">
      <c r="A177" s="135"/>
      <c r="B177" s="97"/>
      <c r="C177" s="139" t="s">
        <v>1689</v>
      </c>
      <c r="D177" s="95">
        <f>SUM(D178:D185)</f>
        <v>0</v>
      </c>
    </row>
    <row r="178" ht="20.1" customHeight="true" spans="1:4">
      <c r="A178" s="135"/>
      <c r="B178" s="97"/>
      <c r="C178" s="44" t="s">
        <v>1690</v>
      </c>
      <c r="D178" s="134"/>
    </row>
    <row r="179" ht="20.1" customHeight="true" spans="1:4">
      <c r="A179" s="135"/>
      <c r="B179" s="97"/>
      <c r="C179" s="44" t="s">
        <v>1691</v>
      </c>
      <c r="D179" s="134"/>
    </row>
    <row r="180" ht="20.1" customHeight="true" spans="1:4">
      <c r="A180" s="135"/>
      <c r="B180" s="97"/>
      <c r="C180" s="44" t="s">
        <v>1692</v>
      </c>
      <c r="D180" s="97"/>
    </row>
    <row r="181" ht="20.1" customHeight="true" spans="1:4">
      <c r="A181" s="135"/>
      <c r="B181" s="97"/>
      <c r="C181" s="44" t="s">
        <v>1693</v>
      </c>
      <c r="D181" s="97"/>
    </row>
    <row r="182" ht="20.1" customHeight="true" spans="1:4">
      <c r="A182" s="135"/>
      <c r="B182" s="97"/>
      <c r="C182" s="44" t="s">
        <v>1694</v>
      </c>
      <c r="D182" s="97"/>
    </row>
    <row r="183" ht="20.1" customHeight="true" spans="1:4">
      <c r="A183" s="135"/>
      <c r="B183" s="97"/>
      <c r="C183" s="44" t="s">
        <v>1695</v>
      </c>
      <c r="D183" s="97"/>
    </row>
    <row r="184" ht="20.1" customHeight="true" spans="1:4">
      <c r="A184" s="135"/>
      <c r="B184" s="97"/>
      <c r="C184" s="44" t="s">
        <v>1696</v>
      </c>
      <c r="D184" s="97"/>
    </row>
    <row r="185" ht="20.1" customHeight="true" spans="1:4">
      <c r="A185" s="135"/>
      <c r="B185" s="134"/>
      <c r="C185" s="44" t="s">
        <v>1697</v>
      </c>
      <c r="D185" s="97"/>
    </row>
    <row r="186" ht="20.1" customHeight="true" spans="1:4">
      <c r="A186" s="135"/>
      <c r="B186" s="134"/>
      <c r="C186" s="139" t="s">
        <v>1559</v>
      </c>
      <c r="D186" s="95">
        <f>SUM(D187:D196)</f>
        <v>164</v>
      </c>
    </row>
    <row r="187" ht="20.1" customHeight="true" spans="1:4">
      <c r="A187" s="135"/>
      <c r="B187" s="134"/>
      <c r="C187" s="44" t="s">
        <v>1698</v>
      </c>
      <c r="D187" s="97">
        <v>56</v>
      </c>
    </row>
    <row r="188" ht="20.1" customHeight="true" spans="1:4">
      <c r="A188" s="135"/>
      <c r="B188" s="134"/>
      <c r="C188" s="44" t="s">
        <v>1699</v>
      </c>
      <c r="D188" s="97">
        <v>53</v>
      </c>
    </row>
    <row r="189" ht="20.1" customHeight="true" spans="1:4">
      <c r="A189" s="135"/>
      <c r="B189" s="134"/>
      <c r="C189" s="44" t="s">
        <v>1700</v>
      </c>
      <c r="D189" s="97"/>
    </row>
    <row r="190" ht="20.1" customHeight="true" spans="1:4">
      <c r="A190" s="135"/>
      <c r="B190" s="134"/>
      <c r="C190" s="44" t="s">
        <v>1701</v>
      </c>
      <c r="D190" s="97"/>
    </row>
    <row r="191" ht="20.1" customHeight="true" spans="1:4">
      <c r="A191" s="135"/>
      <c r="B191" s="134"/>
      <c r="C191" s="44" t="s">
        <v>1702</v>
      </c>
      <c r="D191" s="97">
        <v>55</v>
      </c>
    </row>
    <row r="192" ht="20.1" customHeight="true" spans="1:4">
      <c r="A192" s="135"/>
      <c r="B192" s="134"/>
      <c r="C192" s="44" t="s">
        <v>1703</v>
      </c>
      <c r="D192" s="97"/>
    </row>
    <row r="193" ht="20.1" customHeight="true" spans="1:4">
      <c r="A193" s="135"/>
      <c r="B193" s="134"/>
      <c r="C193" s="44" t="s">
        <v>1704</v>
      </c>
      <c r="D193" s="97"/>
    </row>
    <row r="194" ht="20.1" customHeight="true" spans="1:4">
      <c r="A194" s="135"/>
      <c r="B194" s="134"/>
      <c r="C194" s="44" t="s">
        <v>1705</v>
      </c>
      <c r="D194" s="97"/>
    </row>
    <row r="195" ht="20.1" customHeight="true" spans="1:4">
      <c r="A195" s="135"/>
      <c r="B195" s="134"/>
      <c r="C195" s="44" t="s">
        <v>1706</v>
      </c>
      <c r="D195" s="97"/>
    </row>
    <row r="196" ht="20.1" customHeight="true" spans="1:4">
      <c r="A196" s="135"/>
      <c r="B196" s="134"/>
      <c r="C196" s="44" t="s">
        <v>1707</v>
      </c>
      <c r="D196" s="97"/>
    </row>
    <row r="197" ht="20.1" customHeight="true" spans="1:4">
      <c r="A197" s="135"/>
      <c r="B197" s="134"/>
      <c r="C197" s="140" t="s">
        <v>1560</v>
      </c>
      <c r="D197" s="104">
        <f>SUM(D198:D213)</f>
        <v>0</v>
      </c>
    </row>
    <row r="198" ht="20.1" customHeight="true" spans="1:4">
      <c r="A198" s="135"/>
      <c r="B198" s="134"/>
      <c r="C198" s="133" t="s">
        <v>1708</v>
      </c>
      <c r="D198" s="97"/>
    </row>
    <row r="199" ht="20.1" customHeight="true" spans="1:4">
      <c r="A199" s="135"/>
      <c r="B199" s="134"/>
      <c r="C199" s="133" t="s">
        <v>1709</v>
      </c>
      <c r="D199" s="97"/>
    </row>
    <row r="200" ht="20.1" customHeight="true" spans="1:4">
      <c r="A200" s="135"/>
      <c r="B200" s="134"/>
      <c r="C200" s="133" t="s">
        <v>1710</v>
      </c>
      <c r="D200" s="97"/>
    </row>
    <row r="201" ht="20.1" customHeight="true" spans="1:4">
      <c r="A201" s="135"/>
      <c r="B201" s="134"/>
      <c r="C201" s="133" t="s">
        <v>1711</v>
      </c>
      <c r="D201" s="97"/>
    </row>
    <row r="202" ht="20.1" customHeight="true" spans="1:4">
      <c r="A202" s="135"/>
      <c r="B202" s="134"/>
      <c r="C202" s="133" t="s">
        <v>1712</v>
      </c>
      <c r="D202" s="97"/>
    </row>
    <row r="203" ht="20.1" customHeight="true" spans="1:4">
      <c r="A203" s="135"/>
      <c r="B203" s="134"/>
      <c r="C203" s="133" t="s">
        <v>1713</v>
      </c>
      <c r="D203" s="97"/>
    </row>
    <row r="204" ht="20.1" customHeight="true" spans="1:4">
      <c r="A204" s="135"/>
      <c r="B204" s="134"/>
      <c r="C204" s="133" t="s">
        <v>1714</v>
      </c>
      <c r="D204" s="97"/>
    </row>
    <row r="205" ht="20.1" customHeight="true" spans="1:4">
      <c r="A205" s="135"/>
      <c r="B205" s="134"/>
      <c r="C205" s="133" t="s">
        <v>1715</v>
      </c>
      <c r="D205" s="97"/>
    </row>
    <row r="206" ht="20.1" customHeight="true" spans="1:4">
      <c r="A206" s="135"/>
      <c r="B206" s="134"/>
      <c r="C206" s="133" t="s">
        <v>1716</v>
      </c>
      <c r="D206" s="97"/>
    </row>
    <row r="207" ht="20.1" customHeight="true" spans="1:4">
      <c r="A207" s="135"/>
      <c r="B207" s="134"/>
      <c r="C207" s="133" t="s">
        <v>1717</v>
      </c>
      <c r="D207" s="97"/>
    </row>
    <row r="208" ht="20.1" customHeight="true" spans="1:4">
      <c r="A208" s="135"/>
      <c r="B208" s="134"/>
      <c r="C208" s="133" t="s">
        <v>1718</v>
      </c>
      <c r="D208" s="97"/>
    </row>
    <row r="209" ht="20.1" customHeight="true" spans="1:4">
      <c r="A209" s="135"/>
      <c r="B209" s="134"/>
      <c r="C209" s="133" t="s">
        <v>1719</v>
      </c>
      <c r="D209" s="97"/>
    </row>
    <row r="210" ht="20.1" customHeight="true" spans="1:4">
      <c r="A210" s="135"/>
      <c r="B210" s="134"/>
      <c r="C210" s="133" t="s">
        <v>1720</v>
      </c>
      <c r="D210" s="97"/>
    </row>
    <row r="211" ht="20.1" customHeight="true" spans="1:4">
      <c r="A211" s="135"/>
      <c r="B211" s="134"/>
      <c r="C211" s="133" t="s">
        <v>1721</v>
      </c>
      <c r="D211" s="134"/>
    </row>
    <row r="212" ht="20.1" customHeight="true" spans="1:4">
      <c r="A212" s="135"/>
      <c r="B212" s="134"/>
      <c r="C212" s="133" t="s">
        <v>1722</v>
      </c>
      <c r="D212" s="134"/>
    </row>
    <row r="213" ht="20.1" customHeight="true" spans="1:4">
      <c r="A213" s="135"/>
      <c r="B213" s="134"/>
      <c r="C213" s="133" t="s">
        <v>1723</v>
      </c>
      <c r="D213" s="134"/>
    </row>
    <row r="214" ht="20.1" customHeight="true" spans="1:4">
      <c r="A214" s="135"/>
      <c r="B214" s="134"/>
      <c r="C214" s="140" t="s">
        <v>1561</v>
      </c>
      <c r="D214" s="141">
        <f>SUM(D215:D230)</f>
        <v>0</v>
      </c>
    </row>
    <row r="215" ht="20.1" customHeight="true" spans="1:4">
      <c r="A215" s="135"/>
      <c r="B215" s="134"/>
      <c r="C215" s="133" t="s">
        <v>1724</v>
      </c>
      <c r="D215" s="134"/>
    </row>
    <row r="216" ht="20.1" customHeight="true" spans="1:4">
      <c r="A216" s="135"/>
      <c r="B216" s="134"/>
      <c r="C216" s="133" t="s">
        <v>1725</v>
      </c>
      <c r="D216" s="134"/>
    </row>
    <row r="217" ht="20.1" customHeight="true" spans="1:4">
      <c r="A217" s="135"/>
      <c r="B217" s="134"/>
      <c r="C217" s="133" t="s">
        <v>1726</v>
      </c>
      <c r="D217" s="134"/>
    </row>
    <row r="218" ht="20.1" customHeight="true" spans="1:4">
      <c r="A218" s="135"/>
      <c r="B218" s="134"/>
      <c r="C218" s="133" t="s">
        <v>1727</v>
      </c>
      <c r="D218" s="134"/>
    </row>
    <row r="219" ht="20.1" customHeight="true" spans="1:4">
      <c r="A219" s="135"/>
      <c r="B219" s="134"/>
      <c r="C219" s="133" t="s">
        <v>1728</v>
      </c>
      <c r="D219" s="134"/>
    </row>
    <row r="220" ht="20.1" customHeight="true" spans="1:4">
      <c r="A220" s="135"/>
      <c r="B220" s="134"/>
      <c r="C220" s="133" t="s">
        <v>1729</v>
      </c>
      <c r="D220" s="134"/>
    </row>
    <row r="221" ht="20.1" customHeight="true" spans="1:4">
      <c r="A221" s="135"/>
      <c r="B221" s="134"/>
      <c r="C221" s="133" t="s">
        <v>1730</v>
      </c>
      <c r="D221" s="134"/>
    </row>
    <row r="222" ht="20.1" customHeight="true" spans="1:4">
      <c r="A222" s="135"/>
      <c r="B222" s="134"/>
      <c r="C222" s="133" t="s">
        <v>1731</v>
      </c>
      <c r="D222" s="134"/>
    </row>
    <row r="223" ht="20.1" customHeight="true" spans="1:4">
      <c r="A223" s="135"/>
      <c r="B223" s="134"/>
      <c r="C223" s="133" t="s">
        <v>1732</v>
      </c>
      <c r="D223" s="134"/>
    </row>
    <row r="224" ht="20.1" customHeight="true" spans="1:4">
      <c r="A224" s="135"/>
      <c r="B224" s="134"/>
      <c r="C224" s="133" t="s">
        <v>1733</v>
      </c>
      <c r="D224" s="134"/>
    </row>
    <row r="225" ht="20.1" customHeight="true" spans="1:4">
      <c r="A225" s="135"/>
      <c r="B225" s="134"/>
      <c r="C225" s="133" t="s">
        <v>1734</v>
      </c>
      <c r="D225" s="134"/>
    </row>
    <row r="226" ht="20.1" customHeight="true" spans="1:4">
      <c r="A226" s="135"/>
      <c r="B226" s="134"/>
      <c r="C226" s="133" t="s">
        <v>1735</v>
      </c>
      <c r="D226" s="134"/>
    </row>
    <row r="227" ht="20.1" customHeight="true" spans="1:4">
      <c r="A227" s="135"/>
      <c r="B227" s="134"/>
      <c r="C227" s="133" t="s">
        <v>1736</v>
      </c>
      <c r="D227" s="134"/>
    </row>
    <row r="228" ht="20.1" customHeight="true" spans="1:4">
      <c r="A228" s="135"/>
      <c r="B228" s="134"/>
      <c r="C228" s="133" t="s">
        <v>1737</v>
      </c>
      <c r="D228" s="134"/>
    </row>
    <row r="229" ht="20.1" customHeight="true" spans="1:4">
      <c r="A229" s="135"/>
      <c r="B229" s="134"/>
      <c r="C229" s="133" t="s">
        <v>1738</v>
      </c>
      <c r="D229" s="134"/>
    </row>
    <row r="230" ht="20.1" customHeight="true" spans="1:4">
      <c r="A230" s="135"/>
      <c r="B230" s="134"/>
      <c r="C230" s="133" t="s">
        <v>1739</v>
      </c>
      <c r="D230" s="134"/>
    </row>
    <row r="231" ht="20.1" customHeight="true" spans="1:4">
      <c r="A231" s="135"/>
      <c r="B231" s="134"/>
      <c r="C231" s="133"/>
      <c r="D231" s="134"/>
    </row>
    <row r="232" ht="20.1" customHeight="true" spans="1:4">
      <c r="A232" s="135"/>
      <c r="B232" s="134"/>
      <c r="C232" s="133"/>
      <c r="D232" s="134"/>
    </row>
    <row r="233" ht="20.1" customHeight="true" spans="1:4">
      <c r="A233" s="135"/>
      <c r="B233" s="134"/>
      <c r="C233" s="133"/>
      <c r="D233" s="134"/>
    </row>
    <row r="234" ht="20.1" customHeight="true" spans="1:4">
      <c r="A234" s="135"/>
      <c r="B234" s="134"/>
      <c r="C234" s="44"/>
      <c r="D234" s="134"/>
    </row>
    <row r="235" ht="20.1" customHeight="true" spans="1:4">
      <c r="A235" s="135"/>
      <c r="B235" s="134"/>
      <c r="C235" s="44"/>
      <c r="D235" s="134"/>
    </row>
    <row r="236" ht="20.1" customHeight="true" spans="1:4">
      <c r="A236" s="103" t="s">
        <v>56</v>
      </c>
      <c r="B236" s="141">
        <f>SUM(B6,B7,B8,B9,B10,B11,B12,B18,B19,B22,B23,B24,B25,B26,B27,B33,B34)</f>
        <v>30000</v>
      </c>
      <c r="C236" s="103" t="s">
        <v>1038</v>
      </c>
      <c r="D236" s="141">
        <f>SUM(D6,D22,D34,D45,D100,D116,D168,D172,D197,D214)</f>
        <v>30853</v>
      </c>
    </row>
    <row r="237" ht="20.1" customHeight="true" spans="1:4">
      <c r="A237" s="142" t="s">
        <v>1046</v>
      </c>
      <c r="B237" s="141">
        <f>SUM(B238,B241,B242,B244,B245)</f>
        <v>853</v>
      </c>
      <c r="C237" s="142" t="s">
        <v>1047</v>
      </c>
      <c r="D237" s="141">
        <f>SUM(D238,D241,D242,D243,D244)</f>
        <v>0</v>
      </c>
    </row>
    <row r="238" ht="20.1" customHeight="true" spans="1:4">
      <c r="A238" s="95" t="s">
        <v>1562</v>
      </c>
      <c r="B238" s="143">
        <v>853</v>
      </c>
      <c r="C238" s="95" t="s">
        <v>1563</v>
      </c>
      <c r="D238" s="143">
        <f>SUM(D239:D240)</f>
        <v>0</v>
      </c>
    </row>
    <row r="239" ht="20.1" customHeight="true" spans="1:4">
      <c r="A239" s="97" t="s">
        <v>1564</v>
      </c>
      <c r="B239" s="134">
        <v>853</v>
      </c>
      <c r="C239" s="97" t="s">
        <v>1565</v>
      </c>
      <c r="D239" s="134"/>
    </row>
    <row r="240" ht="20.1" customHeight="true" spans="1:4">
      <c r="A240" s="97" t="s">
        <v>1568</v>
      </c>
      <c r="B240" s="134"/>
      <c r="C240" s="97" t="s">
        <v>1569</v>
      </c>
      <c r="D240" s="134"/>
    </row>
    <row r="241" ht="20.1" customHeight="true" spans="1:4">
      <c r="A241" s="95" t="s">
        <v>1117</v>
      </c>
      <c r="B241" s="143"/>
      <c r="C241" s="95" t="s">
        <v>1570</v>
      </c>
      <c r="D241" s="143"/>
    </row>
    <row r="242" ht="20.1" customHeight="true" spans="1:4">
      <c r="A242" s="95" t="s">
        <v>1118</v>
      </c>
      <c r="B242" s="143">
        <f>B243</f>
        <v>0</v>
      </c>
      <c r="C242" s="95" t="s">
        <v>1571</v>
      </c>
      <c r="D242" s="143"/>
    </row>
    <row r="243" ht="20.1" customHeight="true" spans="1:4">
      <c r="A243" s="97" t="s">
        <v>1572</v>
      </c>
      <c r="B243" s="134"/>
      <c r="C243" s="144" t="s">
        <v>1573</v>
      </c>
      <c r="D243" s="143"/>
    </row>
    <row r="244" ht="20.1" customHeight="true" spans="1:4">
      <c r="A244" s="144" t="s">
        <v>1574</v>
      </c>
      <c r="B244" s="143"/>
      <c r="C244" s="144" t="s">
        <v>1575</v>
      </c>
      <c r="D244" s="143"/>
    </row>
    <row r="245" ht="20.1" customHeight="true" spans="1:4">
      <c r="A245" s="144" t="s">
        <v>1576</v>
      </c>
      <c r="B245" s="143"/>
      <c r="C245" s="145"/>
      <c r="D245" s="134"/>
    </row>
    <row r="246" ht="20.1" customHeight="true" spans="1:4">
      <c r="A246" s="145"/>
      <c r="B246" s="134"/>
      <c r="C246" s="145"/>
      <c r="D246" s="134"/>
    </row>
    <row r="247" ht="15.75" customHeight="true" spans="1:4">
      <c r="A247" s="145"/>
      <c r="B247" s="134"/>
      <c r="C247" s="145"/>
      <c r="D247" s="134"/>
    </row>
    <row r="248" ht="20.1" customHeight="true" spans="1:4">
      <c r="A248" s="145"/>
      <c r="B248" s="134"/>
      <c r="C248" s="145"/>
      <c r="D248" s="134"/>
    </row>
    <row r="249" ht="20.1" customHeight="true" spans="1:4">
      <c r="A249" s="103" t="s">
        <v>1133</v>
      </c>
      <c r="B249" s="141">
        <f>SUM(B236,B237)</f>
        <v>30853</v>
      </c>
      <c r="C249" s="103" t="s">
        <v>1134</v>
      </c>
      <c r="D249" s="141">
        <f>SUM(D236,D237)</f>
        <v>30853</v>
      </c>
    </row>
    <row r="250" ht="20.1" customHeight="true"/>
    <row r="251" ht="20.1" customHeight="true"/>
    <row r="252" ht="20.1" customHeight="true"/>
    <row r="253" ht="20.1" customHeight="true"/>
    <row r="254" ht="20.1" customHeight="true"/>
    <row r="255" ht="20.1" customHeight="true"/>
    <row r="256" ht="20.1" customHeight="true"/>
    <row r="257" ht="20.1" customHeight="true"/>
    <row r="258" ht="20.1" customHeight="true"/>
    <row r="259" ht="20.1" customHeight="true"/>
    <row r="260" ht="20.1" customHeight="true"/>
    <row r="261" ht="20.1" customHeight="true"/>
    <row r="262" ht="20.1" customHeight="true"/>
    <row r="263" ht="20.1" customHeight="true"/>
    <row r="264" ht="20.1" customHeight="true"/>
    <row r="265" ht="20.1" customHeight="true"/>
    <row r="266" ht="20.1" customHeight="true"/>
    <row r="267" ht="20.1" customHeight="true"/>
    <row r="268" ht="20.1" customHeight="true"/>
    <row r="269" ht="20.1" customHeight="true"/>
    <row r="270" ht="20.1" customHeight="true"/>
    <row r="271" ht="20.1" customHeight="true"/>
    <row r="272" ht="20.1" customHeight="true"/>
    <row r="273" ht="20.1" customHeight="true"/>
    <row r="274" ht="20.1" customHeight="true"/>
    <row r="275" ht="20.1" customHeight="true"/>
    <row r="276" ht="20.1" customHeight="true"/>
    <row r="277" ht="20.1" customHeight="true"/>
    <row r="278" ht="20.1" customHeight="true"/>
    <row r="279" ht="20.1" customHeight="true"/>
    <row r="280" ht="20.1" customHeight="true"/>
    <row r="281" ht="20.1" customHeight="true"/>
    <row r="282" ht="20.1" customHeight="true"/>
    <row r="283" ht="20.1" customHeight="true"/>
    <row r="284" ht="20.1" customHeight="true"/>
    <row r="285" ht="20.1" customHeight="true"/>
    <row r="286" ht="20.1" customHeight="true"/>
    <row r="287" ht="20.1" customHeight="true"/>
    <row r="288" ht="20.1" customHeight="true"/>
    <row r="289" ht="20.1" customHeight="true"/>
    <row r="290" ht="20.1" customHeight="true"/>
    <row r="291" ht="20.1" customHeight="true"/>
    <row r="292" ht="20.1" customHeight="true"/>
    <row r="293" ht="20.1" customHeight="true"/>
    <row r="294" ht="20.1" customHeight="true"/>
    <row r="295" ht="20.1" customHeight="true"/>
    <row r="296" ht="20.1" customHeight="true"/>
    <row r="297" ht="20.1" customHeight="true"/>
    <row r="298" ht="20.1" customHeight="true"/>
    <row r="299" ht="20.1" customHeight="true"/>
    <row r="300" ht="20.1" customHeight="true"/>
    <row r="301" ht="20.1" customHeight="true"/>
    <row r="302" ht="20.1" customHeight="true"/>
  </sheetData>
  <mergeCells count="3">
    <mergeCell ref="A2:D2"/>
    <mergeCell ref="A4:B4"/>
    <mergeCell ref="C4:D4"/>
  </mergeCells>
  <printOptions horizontalCentered="true"/>
  <pageMargins left="0.46875" right="0.46875" top="0.588888888888889" bottom="0.46875" header="0.309027777777778" footer="0.309027777777778"/>
  <pageSetup paperSize="9" scale="8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B8" sqref="B8"/>
    </sheetView>
  </sheetViews>
  <sheetFormatPr defaultColWidth="8" defaultRowHeight="14.25" outlineLevelCol="4"/>
  <cols>
    <col min="1" max="3" width="45.5" style="109" customWidth="true"/>
    <col min="4" max="9" width="8" style="109"/>
  </cols>
  <sheetData>
    <row r="1" spans="1:5">
      <c r="A1" s="110" t="s">
        <v>1740</v>
      </c>
      <c r="B1" s="110"/>
      <c r="C1" s="111"/>
      <c r="D1" s="112"/>
      <c r="E1" s="111"/>
    </row>
    <row r="2" ht="20.25" spans="1:5">
      <c r="A2" s="113" t="s">
        <v>1741</v>
      </c>
      <c r="B2" s="113"/>
      <c r="C2" s="113"/>
      <c r="D2" s="112"/>
      <c r="E2" s="111"/>
    </row>
    <row r="3" spans="1:5">
      <c r="A3" s="112" t="s">
        <v>0</v>
      </c>
      <c r="B3" s="112"/>
      <c r="C3" s="114" t="s">
        <v>25</v>
      </c>
      <c r="D3" s="112"/>
      <c r="E3" s="111"/>
    </row>
    <row r="4" spans="1:5">
      <c r="A4" s="115"/>
      <c r="B4" s="116" t="s">
        <v>60</v>
      </c>
      <c r="C4" s="117" t="s">
        <v>1580</v>
      </c>
      <c r="D4" s="112"/>
      <c r="E4" s="111"/>
    </row>
    <row r="5" spans="1:5">
      <c r="A5" s="118" t="s">
        <v>1498</v>
      </c>
      <c r="B5" s="119"/>
      <c r="C5" s="119"/>
      <c r="D5" s="112"/>
      <c r="E5" s="111"/>
    </row>
    <row r="6" spans="1:5">
      <c r="A6" s="118" t="s">
        <v>1500</v>
      </c>
      <c r="B6" s="119"/>
      <c r="C6" s="119"/>
      <c r="D6" s="112"/>
      <c r="E6" s="111"/>
    </row>
    <row r="7" spans="1:5">
      <c r="A7" s="118" t="s">
        <v>1502</v>
      </c>
      <c r="B7" s="119"/>
      <c r="C7" s="119"/>
      <c r="D7" s="112"/>
      <c r="E7" s="111"/>
    </row>
    <row r="8" spans="1:5">
      <c r="A8" s="118" t="s">
        <v>1504</v>
      </c>
      <c r="B8" s="119"/>
      <c r="C8" s="119"/>
      <c r="D8" s="112"/>
      <c r="E8" s="111"/>
    </row>
    <row r="9" spans="1:5">
      <c r="A9" s="118" t="s">
        <v>1506</v>
      </c>
      <c r="B9" s="119"/>
      <c r="C9" s="119"/>
      <c r="D9" s="112"/>
      <c r="E9" s="111"/>
    </row>
    <row r="10" spans="1:5">
      <c r="A10" s="118" t="s">
        <v>1508</v>
      </c>
      <c r="B10" s="119"/>
      <c r="C10" s="119"/>
      <c r="D10" s="112"/>
      <c r="E10" s="111"/>
    </row>
    <row r="11" spans="1:5">
      <c r="A11" s="118" t="s">
        <v>1510</v>
      </c>
      <c r="B11" s="119"/>
      <c r="C11" s="119"/>
      <c r="D11" s="112"/>
      <c r="E11" s="111"/>
    </row>
    <row r="12" spans="1:5">
      <c r="A12" s="118" t="s">
        <v>1512</v>
      </c>
      <c r="B12" s="119"/>
      <c r="C12" s="119"/>
      <c r="D12" s="112"/>
      <c r="E12" s="111"/>
    </row>
    <row r="13" spans="1:5">
      <c r="A13" s="118" t="s">
        <v>1514</v>
      </c>
      <c r="B13" s="119"/>
      <c r="C13" s="119"/>
      <c r="D13" s="112"/>
      <c r="E13" s="111"/>
    </row>
    <row r="14" spans="1:5">
      <c r="A14" s="118" t="s">
        <v>1516</v>
      </c>
      <c r="B14" s="119"/>
      <c r="C14" s="119"/>
      <c r="D14" s="112"/>
      <c r="E14" s="111"/>
    </row>
    <row r="15" spans="1:5">
      <c r="A15" s="118" t="s">
        <v>1518</v>
      </c>
      <c r="B15" s="119"/>
      <c r="C15" s="119"/>
      <c r="D15" s="112"/>
      <c r="E15" s="111"/>
    </row>
    <row r="16" spans="1:5">
      <c r="A16" s="118" t="s">
        <v>1520</v>
      </c>
      <c r="B16" s="119"/>
      <c r="C16" s="119"/>
      <c r="D16" s="112"/>
      <c r="E16" s="111"/>
    </row>
    <row r="17" spans="1:5">
      <c r="A17" s="118" t="s">
        <v>1522</v>
      </c>
      <c r="B17" s="119"/>
      <c r="C17" s="119"/>
      <c r="D17" s="112"/>
      <c r="E17" s="111"/>
    </row>
    <row r="18" spans="1:5">
      <c r="A18" s="118" t="s">
        <v>1524</v>
      </c>
      <c r="B18" s="119"/>
      <c r="C18" s="119"/>
      <c r="D18" s="112"/>
      <c r="E18" s="111"/>
    </row>
    <row r="19" spans="1:5">
      <c r="A19" s="118" t="s">
        <v>1526</v>
      </c>
      <c r="B19" s="119"/>
      <c r="C19" s="119"/>
      <c r="D19" s="112"/>
      <c r="E19" s="111"/>
    </row>
    <row r="20" spans="1:5">
      <c r="A20" s="118" t="s">
        <v>1528</v>
      </c>
      <c r="B20" s="119"/>
      <c r="C20" s="119"/>
      <c r="D20" s="112"/>
      <c r="E20" s="111"/>
    </row>
    <row r="21" spans="1:5">
      <c r="A21" s="120"/>
      <c r="B21" s="120"/>
      <c r="C21" s="119"/>
      <c r="D21" s="112"/>
      <c r="E21" s="111"/>
    </row>
    <row r="22" spans="1:5">
      <c r="A22" s="120"/>
      <c r="B22" s="120"/>
      <c r="C22" s="119"/>
      <c r="D22" s="112"/>
      <c r="E22" s="111"/>
    </row>
    <row r="23" spans="1:5">
      <c r="A23" s="121" t="s">
        <v>56</v>
      </c>
      <c r="B23" s="122"/>
      <c r="C23" s="123"/>
      <c r="D23" s="112"/>
      <c r="E23" s="111"/>
    </row>
    <row r="24" spans="1:5">
      <c r="A24" s="111"/>
      <c r="B24" s="111"/>
      <c r="C24" s="111"/>
      <c r="D24" s="112"/>
      <c r="E24" s="111"/>
    </row>
    <row r="25" spans="1:5">
      <c r="A25" s="111"/>
      <c r="B25" s="111"/>
      <c r="C25" s="111"/>
      <c r="D25" s="112"/>
      <c r="E25" s="111"/>
    </row>
    <row r="26" spans="1:5">
      <c r="A26" s="111"/>
      <c r="B26" s="111"/>
      <c r="C26" s="111"/>
      <c r="D26" s="112"/>
      <c r="E26" s="111"/>
    </row>
    <row r="27" spans="1:5">
      <c r="A27" s="111"/>
      <c r="B27" s="111"/>
      <c r="C27" s="111"/>
      <c r="D27" s="112"/>
      <c r="E27" s="111"/>
    </row>
    <row r="28" spans="1:5">
      <c r="A28" s="111"/>
      <c r="B28" s="111"/>
      <c r="C28" s="111"/>
      <c r="D28" s="112"/>
      <c r="E28" s="111"/>
    </row>
    <row r="29" spans="1:5">
      <c r="A29" s="111"/>
      <c r="B29" s="111"/>
      <c r="C29" s="111"/>
      <c r="D29" s="112"/>
      <c r="E29" s="111"/>
    </row>
    <row r="30" spans="1:5">
      <c r="A30" s="111"/>
      <c r="B30" s="111"/>
      <c r="C30" s="111"/>
      <c r="D30" s="112"/>
      <c r="E30" s="111"/>
    </row>
    <row r="31" spans="1:5">
      <c r="A31" s="111"/>
      <c r="B31" s="111"/>
      <c r="C31" s="111"/>
      <c r="D31" s="112"/>
      <c r="E31" s="111"/>
    </row>
    <row r="32" spans="1:5">
      <c r="A32" s="111"/>
      <c r="B32" s="111"/>
      <c r="C32" s="111"/>
      <c r="D32" s="112"/>
      <c r="E32" s="111"/>
    </row>
    <row r="33" spans="4:5">
      <c r="D33" s="112"/>
      <c r="E33" s="111"/>
    </row>
    <row r="34" spans="4:5">
      <c r="D34" s="112"/>
      <c r="E34" s="111"/>
    </row>
    <row r="35" spans="4:5">
      <c r="D35" s="112"/>
      <c r="E35" s="111"/>
    </row>
    <row r="36" spans="4:5">
      <c r="D36" s="112"/>
      <c r="E36" s="111"/>
    </row>
  </sheetData>
  <mergeCells count="1">
    <mergeCell ref="A2:C2"/>
  </mergeCells>
  <printOptions horizontalCentered="true" verticalCentered="true"/>
  <pageMargins left="0.707638888888889" right="0.707638888888889" top="0.15625" bottom="0.35416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showGridLines="0" showZeros="0" workbookViewId="0">
      <selection activeCell="F27" sqref="F27"/>
    </sheetView>
  </sheetViews>
  <sheetFormatPr defaultColWidth="9" defaultRowHeight="14.25" outlineLevelCol="7"/>
  <cols>
    <col min="1" max="1" width="54.25" style="86" customWidth="true"/>
    <col min="2" max="2" width="12.875" style="86" customWidth="true"/>
    <col min="3" max="3" width="19.25" style="86" customWidth="true"/>
    <col min="4" max="4" width="18.875" style="86" customWidth="true"/>
    <col min="5" max="5" width="13.375" style="86" customWidth="true"/>
    <col min="6" max="6" width="13.5" style="86" customWidth="true"/>
    <col min="7" max="7" width="14.625" style="86" customWidth="true"/>
    <col min="8" max="8" width="13.625" style="86" customWidth="true"/>
    <col min="9" max="16384" width="9" style="86"/>
  </cols>
  <sheetData>
    <row r="1" spans="1:1">
      <c r="A1" s="87" t="s">
        <v>1742</v>
      </c>
    </row>
    <row r="2" ht="20.25" spans="1:8">
      <c r="A2" s="88" t="s">
        <v>1743</v>
      </c>
      <c r="B2" s="88"/>
      <c r="C2" s="88"/>
      <c r="D2" s="88"/>
      <c r="E2" s="88"/>
      <c r="F2" s="88"/>
      <c r="G2" s="88"/>
      <c r="H2" s="88"/>
    </row>
    <row r="3" ht="18" customHeight="true" spans="1:8">
      <c r="A3" s="87"/>
      <c r="H3" s="105" t="s">
        <v>25</v>
      </c>
    </row>
    <row r="4" s="85" customFormat="true" ht="31.5" customHeight="true" spans="1:8">
      <c r="A4" s="89" t="s">
        <v>59</v>
      </c>
      <c r="B4" s="89" t="s">
        <v>1138</v>
      </c>
      <c r="C4" s="89" t="s">
        <v>1744</v>
      </c>
      <c r="D4" s="90" t="s">
        <v>1745</v>
      </c>
      <c r="E4" s="90" t="s">
        <v>1746</v>
      </c>
      <c r="F4" s="106" t="s">
        <v>1747</v>
      </c>
      <c r="G4" s="89" t="s">
        <v>1748</v>
      </c>
      <c r="H4" s="89" t="s">
        <v>1749</v>
      </c>
    </row>
    <row r="5" s="85" customFormat="true" ht="27.75" customHeight="true" spans="1:8">
      <c r="A5" s="91"/>
      <c r="B5" s="91"/>
      <c r="C5" s="92"/>
      <c r="D5" s="93"/>
      <c r="E5" s="107"/>
      <c r="F5" s="108"/>
      <c r="G5" s="91"/>
      <c r="H5" s="91"/>
    </row>
    <row r="6" ht="18.4" customHeight="true" spans="1:8">
      <c r="A6" s="94" t="s">
        <v>1499</v>
      </c>
      <c r="B6" s="95">
        <f>SUM(C6:H6)</f>
        <v>0</v>
      </c>
      <c r="C6" s="95">
        <f t="shared" ref="C6:H6" si="0">SUM(C7:C9)</f>
        <v>0</v>
      </c>
      <c r="D6" s="95">
        <f t="shared" si="0"/>
        <v>0</v>
      </c>
      <c r="E6" s="95">
        <f t="shared" si="0"/>
        <v>0</v>
      </c>
      <c r="F6" s="95">
        <f t="shared" si="0"/>
        <v>0</v>
      </c>
      <c r="G6" s="95">
        <f t="shared" si="0"/>
        <v>0</v>
      </c>
      <c r="H6" s="95">
        <f t="shared" si="0"/>
        <v>0</v>
      </c>
    </row>
    <row r="7" ht="18.4" customHeight="true" spans="1:8">
      <c r="A7" s="96" t="s">
        <v>1501</v>
      </c>
      <c r="B7" s="97">
        <f t="shared" ref="B7:B52" si="1">SUM(C7:H7)</f>
        <v>0</v>
      </c>
      <c r="C7" s="97"/>
      <c r="D7" s="97"/>
      <c r="E7" s="97"/>
      <c r="F7" s="97"/>
      <c r="G7" s="97"/>
      <c r="H7" s="97"/>
    </row>
    <row r="8" ht="18.4" customHeight="true" spans="1:8">
      <c r="A8" s="96" t="s">
        <v>1503</v>
      </c>
      <c r="B8" s="97">
        <f t="shared" si="1"/>
        <v>0</v>
      </c>
      <c r="C8" s="97"/>
      <c r="D8" s="97"/>
      <c r="E8" s="97"/>
      <c r="F8" s="97"/>
      <c r="G8" s="97"/>
      <c r="H8" s="97"/>
    </row>
    <row r="9" ht="18.4" customHeight="true" spans="1:8">
      <c r="A9" s="96" t="s">
        <v>1505</v>
      </c>
      <c r="B9" s="97">
        <f t="shared" si="1"/>
        <v>0</v>
      </c>
      <c r="C9" s="97"/>
      <c r="D9" s="97"/>
      <c r="E9" s="97"/>
      <c r="F9" s="97"/>
      <c r="G9" s="97"/>
      <c r="H9" s="97"/>
    </row>
    <row r="10" ht="18.4" customHeight="true" spans="1:8">
      <c r="A10" s="94" t="s">
        <v>1507</v>
      </c>
      <c r="B10" s="95">
        <f t="shared" si="1"/>
        <v>689</v>
      </c>
      <c r="C10" s="95">
        <f t="shared" ref="C10:H10" si="2">SUM(C11:C13)</f>
        <v>0</v>
      </c>
      <c r="D10" s="95">
        <f t="shared" si="2"/>
        <v>689</v>
      </c>
      <c r="E10" s="95">
        <f t="shared" si="2"/>
        <v>0</v>
      </c>
      <c r="F10" s="95">
        <f t="shared" si="2"/>
        <v>0</v>
      </c>
      <c r="G10" s="95">
        <f t="shared" si="2"/>
        <v>0</v>
      </c>
      <c r="H10" s="95">
        <f t="shared" si="2"/>
        <v>0</v>
      </c>
    </row>
    <row r="11" ht="18.4" customHeight="true" spans="1:8">
      <c r="A11" s="96" t="s">
        <v>1509</v>
      </c>
      <c r="B11" s="97">
        <f t="shared" si="1"/>
        <v>689</v>
      </c>
      <c r="C11" s="97"/>
      <c r="D11" s="97">
        <v>689</v>
      </c>
      <c r="E11" s="97"/>
      <c r="F11" s="97"/>
      <c r="G11" s="97"/>
      <c r="H11" s="97"/>
    </row>
    <row r="12" ht="18.4" customHeight="true" spans="1:8">
      <c r="A12" s="96" t="s">
        <v>1511</v>
      </c>
      <c r="B12" s="97">
        <f t="shared" si="1"/>
        <v>0</v>
      </c>
      <c r="C12" s="97"/>
      <c r="D12" s="97"/>
      <c r="E12" s="97"/>
      <c r="F12" s="97"/>
      <c r="G12" s="97"/>
      <c r="H12" s="97"/>
    </row>
    <row r="13" ht="18.4" customHeight="true" spans="1:8">
      <c r="A13" s="96" t="s">
        <v>1513</v>
      </c>
      <c r="B13" s="97">
        <f t="shared" si="1"/>
        <v>0</v>
      </c>
      <c r="C13" s="97"/>
      <c r="D13" s="97"/>
      <c r="E13" s="97"/>
      <c r="F13" s="97"/>
      <c r="G13" s="97"/>
      <c r="H13" s="97"/>
    </row>
    <row r="14" ht="18.4" customHeight="true" spans="1:8">
      <c r="A14" s="94" t="s">
        <v>1515</v>
      </c>
      <c r="B14" s="95">
        <f t="shared" si="1"/>
        <v>0</v>
      </c>
      <c r="C14" s="95">
        <f t="shared" ref="C14:H14" si="3">SUM(C15:C16)</f>
        <v>0</v>
      </c>
      <c r="D14" s="95">
        <f t="shared" si="3"/>
        <v>0</v>
      </c>
      <c r="E14" s="95">
        <f t="shared" si="3"/>
        <v>0</v>
      </c>
      <c r="F14" s="95">
        <f t="shared" si="3"/>
        <v>0</v>
      </c>
      <c r="G14" s="95">
        <f t="shared" si="3"/>
        <v>0</v>
      </c>
      <c r="H14" s="95">
        <f t="shared" si="3"/>
        <v>0</v>
      </c>
    </row>
    <row r="15" ht="18.4" customHeight="true" spans="1:8">
      <c r="A15" s="98" t="s">
        <v>1517</v>
      </c>
      <c r="B15" s="97">
        <f t="shared" si="1"/>
        <v>0</v>
      </c>
      <c r="C15" s="97"/>
      <c r="D15" s="97"/>
      <c r="E15" s="97"/>
      <c r="F15" s="97"/>
      <c r="G15" s="97"/>
      <c r="H15" s="97"/>
    </row>
    <row r="16" ht="18.4" customHeight="true" spans="1:8">
      <c r="A16" s="98" t="s">
        <v>1519</v>
      </c>
      <c r="B16" s="97">
        <f t="shared" si="1"/>
        <v>0</v>
      </c>
      <c r="C16" s="97"/>
      <c r="D16" s="97"/>
      <c r="E16" s="97"/>
      <c r="F16" s="97"/>
      <c r="G16" s="97"/>
      <c r="H16" s="97"/>
    </row>
    <row r="17" ht="18.4" customHeight="true" spans="1:8">
      <c r="A17" s="94" t="s">
        <v>1521</v>
      </c>
      <c r="B17" s="95">
        <f t="shared" si="1"/>
        <v>29901</v>
      </c>
      <c r="C17" s="95">
        <f t="shared" ref="C17:H17" si="4">SUM(C18:C27)</f>
        <v>29901</v>
      </c>
      <c r="D17" s="95">
        <f t="shared" si="4"/>
        <v>0</v>
      </c>
      <c r="E17" s="95">
        <f t="shared" si="4"/>
        <v>0</v>
      </c>
      <c r="F17" s="95">
        <f t="shared" si="4"/>
        <v>0</v>
      </c>
      <c r="G17" s="95">
        <f t="shared" si="4"/>
        <v>0</v>
      </c>
      <c r="H17" s="95">
        <f t="shared" si="4"/>
        <v>0</v>
      </c>
    </row>
    <row r="18" ht="18.4" customHeight="true" spans="1:8">
      <c r="A18" s="98" t="s">
        <v>1523</v>
      </c>
      <c r="B18" s="97">
        <f t="shared" si="1"/>
        <v>29401</v>
      </c>
      <c r="C18" s="97">
        <v>29401</v>
      </c>
      <c r="D18" s="97"/>
      <c r="E18" s="97"/>
      <c r="F18" s="97"/>
      <c r="G18" s="97"/>
      <c r="H18" s="97"/>
    </row>
    <row r="19" ht="18.4" customHeight="true" spans="1:8">
      <c r="A19" s="98" t="s">
        <v>1525</v>
      </c>
      <c r="B19" s="97">
        <f t="shared" si="1"/>
        <v>0</v>
      </c>
      <c r="C19" s="97"/>
      <c r="D19" s="97"/>
      <c r="E19" s="97"/>
      <c r="F19" s="97"/>
      <c r="G19" s="97"/>
      <c r="H19" s="97"/>
    </row>
    <row r="20" ht="18.4" customHeight="true" spans="1:8">
      <c r="A20" s="98" t="s">
        <v>1527</v>
      </c>
      <c r="B20" s="97">
        <f t="shared" si="1"/>
        <v>500</v>
      </c>
      <c r="C20" s="97">
        <v>500</v>
      </c>
      <c r="D20" s="97"/>
      <c r="E20" s="97"/>
      <c r="F20" s="97"/>
      <c r="G20" s="97"/>
      <c r="H20" s="97"/>
    </row>
    <row r="21" ht="18.4" customHeight="true" spans="1:8">
      <c r="A21" s="98" t="s">
        <v>1529</v>
      </c>
      <c r="B21" s="97">
        <f t="shared" si="1"/>
        <v>0</v>
      </c>
      <c r="C21" s="97"/>
      <c r="D21" s="97"/>
      <c r="E21" s="97"/>
      <c r="F21" s="97"/>
      <c r="G21" s="97"/>
      <c r="H21" s="97"/>
    </row>
    <row r="22" ht="18.4" customHeight="true" spans="1:8">
      <c r="A22" s="98" t="s">
        <v>1531</v>
      </c>
      <c r="B22" s="97">
        <f t="shared" si="1"/>
        <v>0</v>
      </c>
      <c r="C22" s="97"/>
      <c r="D22" s="97"/>
      <c r="E22" s="97"/>
      <c r="F22" s="97"/>
      <c r="G22" s="97"/>
      <c r="H22" s="97"/>
    </row>
    <row r="23" ht="18.4" customHeight="true" spans="1:8">
      <c r="A23" s="98" t="s">
        <v>1532</v>
      </c>
      <c r="B23" s="97">
        <f t="shared" si="1"/>
        <v>0</v>
      </c>
      <c r="C23" s="97"/>
      <c r="D23" s="97"/>
      <c r="E23" s="97"/>
      <c r="F23" s="97"/>
      <c r="G23" s="97"/>
      <c r="H23" s="97"/>
    </row>
    <row r="24" ht="18.4" customHeight="true" spans="1:8">
      <c r="A24" s="98" t="s">
        <v>1533</v>
      </c>
      <c r="B24" s="97">
        <f t="shared" si="1"/>
        <v>0</v>
      </c>
      <c r="C24" s="97"/>
      <c r="D24" s="97"/>
      <c r="E24" s="97"/>
      <c r="F24" s="97"/>
      <c r="G24" s="97"/>
      <c r="H24" s="97"/>
    </row>
    <row r="25" ht="18.4" customHeight="true" spans="1:8">
      <c r="A25" s="98" t="s">
        <v>1534</v>
      </c>
      <c r="B25" s="97">
        <f t="shared" si="1"/>
        <v>0</v>
      </c>
      <c r="C25" s="97"/>
      <c r="D25" s="97"/>
      <c r="E25" s="97"/>
      <c r="F25" s="97"/>
      <c r="G25" s="97"/>
      <c r="H25" s="97"/>
    </row>
    <row r="26" ht="18.4" customHeight="true" spans="1:8">
      <c r="A26" s="98" t="s">
        <v>1535</v>
      </c>
      <c r="B26" s="97">
        <f t="shared" si="1"/>
        <v>0</v>
      </c>
      <c r="C26" s="97"/>
      <c r="D26" s="97"/>
      <c r="E26" s="97"/>
      <c r="F26" s="97"/>
      <c r="G26" s="97"/>
      <c r="H26" s="97"/>
    </row>
    <row r="27" ht="18.4" customHeight="true" spans="1:8">
      <c r="A27" s="98" t="s">
        <v>1536</v>
      </c>
      <c r="B27" s="97">
        <f t="shared" si="1"/>
        <v>0</v>
      </c>
      <c r="C27" s="97"/>
      <c r="D27" s="97"/>
      <c r="E27" s="97"/>
      <c r="F27" s="97"/>
      <c r="G27" s="97"/>
      <c r="H27" s="97"/>
    </row>
    <row r="28" ht="18.4" customHeight="true" spans="1:8">
      <c r="A28" s="94" t="s">
        <v>1537</v>
      </c>
      <c r="B28" s="95">
        <f t="shared" si="1"/>
        <v>0</v>
      </c>
      <c r="C28" s="95">
        <f t="shared" ref="C28:H28" si="5">SUM(C29:C33)</f>
        <v>0</v>
      </c>
      <c r="D28" s="95">
        <f t="shared" si="5"/>
        <v>0</v>
      </c>
      <c r="E28" s="95">
        <f t="shared" si="5"/>
        <v>0</v>
      </c>
      <c r="F28" s="95">
        <f t="shared" si="5"/>
        <v>0</v>
      </c>
      <c r="G28" s="95">
        <f t="shared" si="5"/>
        <v>0</v>
      </c>
      <c r="H28" s="95">
        <f t="shared" si="5"/>
        <v>0</v>
      </c>
    </row>
    <row r="29" ht="18.4" customHeight="true" spans="1:8">
      <c r="A29" s="98" t="s">
        <v>1538</v>
      </c>
      <c r="B29" s="97">
        <f t="shared" si="1"/>
        <v>0</v>
      </c>
      <c r="C29" s="97"/>
      <c r="D29" s="97"/>
      <c r="E29" s="97"/>
      <c r="F29" s="97"/>
      <c r="G29" s="97"/>
      <c r="H29" s="97"/>
    </row>
    <row r="30" ht="18.4" customHeight="true" spans="1:8">
      <c r="A30" s="44" t="s">
        <v>1539</v>
      </c>
      <c r="B30" s="97">
        <f t="shared" si="1"/>
        <v>0</v>
      </c>
      <c r="C30" s="97"/>
      <c r="D30" s="97"/>
      <c r="E30" s="97"/>
      <c r="F30" s="97"/>
      <c r="G30" s="97"/>
      <c r="H30" s="97"/>
    </row>
    <row r="31" ht="18.4" customHeight="true" spans="1:8">
      <c r="A31" s="44" t="s">
        <v>1540</v>
      </c>
      <c r="B31" s="97">
        <f t="shared" si="1"/>
        <v>0</v>
      </c>
      <c r="C31" s="97"/>
      <c r="D31" s="97"/>
      <c r="E31" s="97"/>
      <c r="F31" s="97"/>
      <c r="G31" s="97"/>
      <c r="H31" s="97"/>
    </row>
    <row r="32" ht="18.4" customHeight="true" spans="1:8">
      <c r="A32" s="99" t="s">
        <v>1541</v>
      </c>
      <c r="B32" s="97">
        <f t="shared" si="1"/>
        <v>0</v>
      </c>
      <c r="C32" s="97"/>
      <c r="D32" s="97"/>
      <c r="E32" s="97"/>
      <c r="F32" s="97"/>
      <c r="G32" s="97"/>
      <c r="H32" s="97"/>
    </row>
    <row r="33" ht="18.4" customHeight="true" spans="1:8">
      <c r="A33" s="99" t="s">
        <v>1542</v>
      </c>
      <c r="B33" s="97">
        <f t="shared" si="1"/>
        <v>0</v>
      </c>
      <c r="C33" s="97"/>
      <c r="D33" s="97"/>
      <c r="E33" s="97"/>
      <c r="F33" s="97"/>
      <c r="G33" s="97"/>
      <c r="H33" s="97"/>
    </row>
    <row r="34" ht="18.4" customHeight="true" spans="1:8">
      <c r="A34" s="100" t="s">
        <v>1543</v>
      </c>
      <c r="B34" s="95">
        <f t="shared" si="1"/>
        <v>0</v>
      </c>
      <c r="C34" s="95">
        <f t="shared" ref="C34:H34" si="6">SUM(C35:C44)</f>
        <v>0</v>
      </c>
      <c r="D34" s="95">
        <f t="shared" si="6"/>
        <v>0</v>
      </c>
      <c r="E34" s="95">
        <f t="shared" si="6"/>
        <v>0</v>
      </c>
      <c r="F34" s="95">
        <f t="shared" si="6"/>
        <v>0</v>
      </c>
      <c r="G34" s="95">
        <f t="shared" si="6"/>
        <v>0</v>
      </c>
      <c r="H34" s="95">
        <f t="shared" si="6"/>
        <v>0</v>
      </c>
    </row>
    <row r="35" ht="18.4" customHeight="true" spans="1:8">
      <c r="A35" s="44" t="s">
        <v>1544</v>
      </c>
      <c r="B35" s="97">
        <f t="shared" si="1"/>
        <v>0</v>
      </c>
      <c r="C35" s="97"/>
      <c r="D35" s="97"/>
      <c r="E35" s="97"/>
      <c r="F35" s="97"/>
      <c r="G35" s="97"/>
      <c r="H35" s="97"/>
    </row>
    <row r="36" ht="18.4" customHeight="true" spans="1:8">
      <c r="A36" s="44" t="s">
        <v>1545</v>
      </c>
      <c r="B36" s="97">
        <f t="shared" si="1"/>
        <v>0</v>
      </c>
      <c r="C36" s="97"/>
      <c r="D36" s="97"/>
      <c r="E36" s="97"/>
      <c r="F36" s="97"/>
      <c r="G36" s="97"/>
      <c r="H36" s="97"/>
    </row>
    <row r="37" ht="18.4" customHeight="true" spans="1:8">
      <c r="A37" s="44" t="s">
        <v>1546</v>
      </c>
      <c r="B37" s="97">
        <f t="shared" si="1"/>
        <v>0</v>
      </c>
      <c r="C37" s="97"/>
      <c r="D37" s="97"/>
      <c r="E37" s="97"/>
      <c r="F37" s="97"/>
      <c r="G37" s="97"/>
      <c r="H37" s="97"/>
    </row>
    <row r="38" ht="18.4" customHeight="true" spans="1:8">
      <c r="A38" s="44" t="s">
        <v>1547</v>
      </c>
      <c r="B38" s="97">
        <f t="shared" si="1"/>
        <v>0</v>
      </c>
      <c r="C38" s="97"/>
      <c r="D38" s="97"/>
      <c r="E38" s="97"/>
      <c r="F38" s="97"/>
      <c r="G38" s="97"/>
      <c r="H38" s="97"/>
    </row>
    <row r="39" ht="18.4" customHeight="true" spans="1:8">
      <c r="A39" s="44" t="s">
        <v>1548</v>
      </c>
      <c r="B39" s="97">
        <f t="shared" si="1"/>
        <v>0</v>
      </c>
      <c r="C39" s="97"/>
      <c r="D39" s="97"/>
      <c r="E39" s="97"/>
      <c r="F39" s="97"/>
      <c r="G39" s="97"/>
      <c r="H39" s="97"/>
    </row>
    <row r="40" ht="18.4" customHeight="true" spans="1:8">
      <c r="A40" s="44" t="s">
        <v>1549</v>
      </c>
      <c r="B40" s="97">
        <f t="shared" si="1"/>
        <v>0</v>
      </c>
      <c r="C40" s="97"/>
      <c r="D40" s="97"/>
      <c r="E40" s="97"/>
      <c r="F40" s="97"/>
      <c r="G40" s="97"/>
      <c r="H40" s="97"/>
    </row>
    <row r="41" ht="18.4" customHeight="true" spans="1:8">
      <c r="A41" s="44" t="s">
        <v>1550</v>
      </c>
      <c r="B41" s="97">
        <f t="shared" si="1"/>
        <v>0</v>
      </c>
      <c r="C41" s="97"/>
      <c r="D41" s="97"/>
      <c r="E41" s="97"/>
      <c r="F41" s="97"/>
      <c r="G41" s="97"/>
      <c r="H41" s="97"/>
    </row>
    <row r="42" ht="18.4" customHeight="true" spans="1:8">
      <c r="A42" s="44" t="s">
        <v>1551</v>
      </c>
      <c r="B42" s="97">
        <f t="shared" si="1"/>
        <v>0</v>
      </c>
      <c r="C42" s="97"/>
      <c r="D42" s="97"/>
      <c r="E42" s="97"/>
      <c r="F42" s="97"/>
      <c r="G42" s="97"/>
      <c r="H42" s="97"/>
    </row>
    <row r="43" ht="18.4" customHeight="true" spans="1:8">
      <c r="A43" s="44" t="s">
        <v>1552</v>
      </c>
      <c r="B43" s="97">
        <f t="shared" si="1"/>
        <v>0</v>
      </c>
      <c r="C43" s="97"/>
      <c r="D43" s="97"/>
      <c r="E43" s="97"/>
      <c r="F43" s="97"/>
      <c r="G43" s="97"/>
      <c r="H43" s="97"/>
    </row>
    <row r="44" ht="18.4" customHeight="true" spans="1:8">
      <c r="A44" s="44" t="s">
        <v>1553</v>
      </c>
      <c r="B44" s="97">
        <f t="shared" si="1"/>
        <v>0</v>
      </c>
      <c r="C44" s="97"/>
      <c r="D44" s="97"/>
      <c r="E44" s="97"/>
      <c r="F44" s="97"/>
      <c r="G44" s="97"/>
      <c r="H44" s="97"/>
    </row>
    <row r="45" ht="18.4" customHeight="true" spans="1:8">
      <c r="A45" s="100" t="s">
        <v>1554</v>
      </c>
      <c r="B45" s="95">
        <f t="shared" si="1"/>
        <v>0</v>
      </c>
      <c r="C45" s="95">
        <f t="shared" ref="C45:H45" si="7">C46</f>
        <v>0</v>
      </c>
      <c r="D45" s="95">
        <f t="shared" si="7"/>
        <v>0</v>
      </c>
      <c r="E45" s="95">
        <f t="shared" si="7"/>
        <v>0</v>
      </c>
      <c r="F45" s="95">
        <f t="shared" si="7"/>
        <v>0</v>
      </c>
      <c r="G45" s="95">
        <f t="shared" si="7"/>
        <v>0</v>
      </c>
      <c r="H45" s="95">
        <f t="shared" si="7"/>
        <v>0</v>
      </c>
    </row>
    <row r="46" ht="18.4" customHeight="true" spans="1:8">
      <c r="A46" s="44" t="s">
        <v>1555</v>
      </c>
      <c r="B46" s="97">
        <f t="shared" si="1"/>
        <v>0</v>
      </c>
      <c r="C46" s="97"/>
      <c r="D46" s="97"/>
      <c r="E46" s="97"/>
      <c r="F46" s="97"/>
      <c r="G46" s="97"/>
      <c r="H46" s="97"/>
    </row>
    <row r="47" ht="18.4" customHeight="true" spans="1:8">
      <c r="A47" s="100" t="s">
        <v>1556</v>
      </c>
      <c r="B47" s="95">
        <f t="shared" si="1"/>
        <v>263</v>
      </c>
      <c r="C47" s="95">
        <f t="shared" ref="C47:H47" si="8">SUM(C48:C50)</f>
        <v>99</v>
      </c>
      <c r="D47" s="95">
        <f t="shared" si="8"/>
        <v>164</v>
      </c>
      <c r="E47" s="95">
        <f t="shared" si="8"/>
        <v>0</v>
      </c>
      <c r="F47" s="95">
        <f t="shared" si="8"/>
        <v>0</v>
      </c>
      <c r="G47" s="95">
        <f t="shared" si="8"/>
        <v>0</v>
      </c>
      <c r="H47" s="95">
        <f t="shared" si="8"/>
        <v>0</v>
      </c>
    </row>
    <row r="48" ht="18.4" customHeight="true" spans="1:8">
      <c r="A48" s="44" t="s">
        <v>1557</v>
      </c>
      <c r="B48" s="97">
        <f t="shared" si="1"/>
        <v>99</v>
      </c>
      <c r="C48" s="97">
        <v>99</v>
      </c>
      <c r="D48" s="97"/>
      <c r="E48" s="97"/>
      <c r="F48" s="97"/>
      <c r="G48" s="97"/>
      <c r="H48" s="97"/>
    </row>
    <row r="49" ht="18.4" customHeight="true" spans="1:8">
      <c r="A49" s="44" t="s">
        <v>1689</v>
      </c>
      <c r="B49" s="97">
        <f t="shared" si="1"/>
        <v>0</v>
      </c>
      <c r="C49" s="97"/>
      <c r="D49" s="97"/>
      <c r="E49" s="97"/>
      <c r="F49" s="97"/>
      <c r="G49" s="97"/>
      <c r="H49" s="97"/>
    </row>
    <row r="50" ht="18.4" customHeight="true" spans="1:8">
      <c r="A50" s="44" t="s">
        <v>1559</v>
      </c>
      <c r="B50" s="97">
        <v>164</v>
      </c>
      <c r="C50" s="97"/>
      <c r="D50" s="97">
        <v>164</v>
      </c>
      <c r="E50" s="97"/>
      <c r="F50" s="97"/>
      <c r="G50" s="97"/>
      <c r="H50" s="97"/>
    </row>
    <row r="51" ht="18.4" customHeight="true" spans="1:8">
      <c r="A51" s="100" t="s">
        <v>1560</v>
      </c>
      <c r="B51" s="95">
        <f t="shared" si="1"/>
        <v>0</v>
      </c>
      <c r="C51" s="95"/>
      <c r="D51" s="95"/>
      <c r="E51" s="95"/>
      <c r="F51" s="95"/>
      <c r="G51" s="95"/>
      <c r="H51" s="95"/>
    </row>
    <row r="52" ht="18.4" customHeight="true" spans="1:8">
      <c r="A52" s="100" t="s">
        <v>1561</v>
      </c>
      <c r="B52" s="95">
        <f t="shared" si="1"/>
        <v>0</v>
      </c>
      <c r="C52" s="101"/>
      <c r="D52" s="101"/>
      <c r="E52" s="101"/>
      <c r="F52" s="101"/>
      <c r="G52" s="101"/>
      <c r="H52" s="101"/>
    </row>
    <row r="53" ht="18.4" customHeight="true" spans="1:8">
      <c r="A53" s="102"/>
      <c r="B53" s="102"/>
      <c r="C53" s="102"/>
      <c r="D53" s="102"/>
      <c r="E53" s="102"/>
      <c r="F53" s="102"/>
      <c r="G53" s="102"/>
      <c r="H53" s="102"/>
    </row>
    <row r="54" ht="20.1" customHeight="true" spans="1:8">
      <c r="A54" s="102"/>
      <c r="B54" s="102"/>
      <c r="C54" s="102"/>
      <c r="D54" s="102"/>
      <c r="E54" s="102"/>
      <c r="F54" s="102"/>
      <c r="G54" s="102"/>
      <c r="H54" s="102"/>
    </row>
    <row r="55" ht="20.1" customHeight="true" spans="1:8">
      <c r="A55" s="102"/>
      <c r="B55" s="102"/>
      <c r="C55" s="102"/>
      <c r="D55" s="102"/>
      <c r="E55" s="102"/>
      <c r="F55" s="102"/>
      <c r="G55" s="102"/>
      <c r="H55" s="102"/>
    </row>
    <row r="56" ht="20.1" customHeight="true" spans="1:8">
      <c r="A56" s="103" t="s">
        <v>1134</v>
      </c>
      <c r="B56" s="104">
        <f>SUM(B6,B10,B14,B17,B28,B34,B45,B47,B51,B52)</f>
        <v>30853</v>
      </c>
      <c r="C56" s="104">
        <f t="shared" ref="C56:H56" si="9">SUM(C6,C10,C14,C17,C28,C34,C45,C47,C51,C52)</f>
        <v>30000</v>
      </c>
      <c r="D56" s="104">
        <f t="shared" si="9"/>
        <v>853</v>
      </c>
      <c r="E56" s="104">
        <f t="shared" si="9"/>
        <v>0</v>
      </c>
      <c r="F56" s="104">
        <f t="shared" si="9"/>
        <v>0</v>
      </c>
      <c r="G56" s="104">
        <f t="shared" si="9"/>
        <v>0</v>
      </c>
      <c r="H56" s="104">
        <f t="shared" si="9"/>
        <v>0</v>
      </c>
    </row>
    <row r="57" ht="20.1" customHeight="true"/>
    <row r="58" ht="20.1" customHeight="true"/>
    <row r="59" ht="20.1" customHeight="true"/>
    <row r="60" ht="20.1" customHeight="true"/>
    <row r="61" ht="20.1" customHeight="true"/>
    <row r="62" ht="20.1" customHeight="true"/>
    <row r="63" ht="20.1" customHeight="true"/>
  </sheetData>
  <mergeCells count="9">
    <mergeCell ref="A2:H2"/>
    <mergeCell ref="A4:A5"/>
    <mergeCell ref="B4:B5"/>
    <mergeCell ref="C4:C5"/>
    <mergeCell ref="D4:D5"/>
    <mergeCell ref="E4:E5"/>
    <mergeCell ref="F4:F5"/>
    <mergeCell ref="G4:G5"/>
    <mergeCell ref="H4:H5"/>
  </mergeCells>
  <printOptions horizontalCentered="true"/>
  <pageMargins left="0.46875" right="0.46875" top="0.588888888888889" bottom="0.46875" header="0.309027777777778" footer="0.309027777777778"/>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view="pageBreakPreview" zoomScaleNormal="85" zoomScaleSheetLayoutView="100" workbookViewId="0">
      <selection activeCell="K16" sqref="K16"/>
    </sheetView>
  </sheetViews>
  <sheetFormatPr defaultColWidth="9" defaultRowHeight="14.25"/>
  <cols>
    <col min="1" max="1" width="35.75" customWidth="true"/>
    <col min="2" max="2" width="4.75" style="55" customWidth="true"/>
    <col min="3" max="8" width="7.625" customWidth="true"/>
    <col min="9" max="9" width="31.625" customWidth="true"/>
    <col min="10" max="10" width="4.75" style="55" customWidth="true"/>
    <col min="11" max="16" width="7.625" customWidth="true"/>
  </cols>
  <sheetData>
    <row r="1" s="35" customFormat="true" ht="24.95" customHeight="true" spans="1:16">
      <c r="A1" s="56" t="s">
        <v>1750</v>
      </c>
      <c r="B1" s="56"/>
      <c r="C1" s="56"/>
      <c r="D1" s="56"/>
      <c r="E1" s="56"/>
      <c r="F1" s="56"/>
      <c r="G1" s="56"/>
      <c r="H1" s="56"/>
      <c r="I1" s="56"/>
      <c r="J1" s="56"/>
      <c r="K1" s="56"/>
      <c r="L1" s="56"/>
      <c r="M1" s="56"/>
      <c r="N1" s="56"/>
      <c r="O1" s="56"/>
      <c r="P1" s="56"/>
    </row>
    <row r="2" s="35" customFormat="true" ht="24.95" customHeight="true" spans="2:16">
      <c r="B2" s="70"/>
      <c r="J2" s="70"/>
      <c r="P2" s="84" t="s">
        <v>1751</v>
      </c>
    </row>
    <row r="3" s="35" customFormat="true" ht="24" customHeight="true" spans="1:16">
      <c r="A3" s="71" t="s">
        <v>1752</v>
      </c>
      <c r="B3" s="34"/>
      <c r="C3" s="71"/>
      <c r="D3" s="71"/>
      <c r="E3" s="71"/>
      <c r="F3" s="71"/>
      <c r="G3" s="71"/>
      <c r="J3" s="34"/>
      <c r="P3" s="84" t="s">
        <v>1753</v>
      </c>
    </row>
    <row r="4" ht="27" customHeight="true" spans="1:16">
      <c r="A4" s="72" t="s">
        <v>1754</v>
      </c>
      <c r="B4" s="73"/>
      <c r="C4" s="73"/>
      <c r="D4" s="73"/>
      <c r="E4" s="73"/>
      <c r="F4" s="73"/>
      <c r="G4" s="73"/>
      <c r="H4" s="80"/>
      <c r="I4" s="72" t="s">
        <v>1755</v>
      </c>
      <c r="J4" s="73"/>
      <c r="K4" s="73"/>
      <c r="L4" s="73"/>
      <c r="M4" s="73"/>
      <c r="N4" s="73"/>
      <c r="O4" s="73"/>
      <c r="P4" s="80"/>
    </row>
    <row r="5" ht="27" customHeight="true" spans="1:16">
      <c r="A5" s="57" t="s">
        <v>1756</v>
      </c>
      <c r="B5" s="57" t="s">
        <v>1757</v>
      </c>
      <c r="C5" s="74" t="s">
        <v>1758</v>
      </c>
      <c r="D5" s="75"/>
      <c r="E5" s="81"/>
      <c r="F5" s="74" t="s">
        <v>1759</v>
      </c>
      <c r="G5" s="75"/>
      <c r="H5" s="81"/>
      <c r="I5" s="57" t="s">
        <v>1756</v>
      </c>
      <c r="J5" s="57" t="s">
        <v>1757</v>
      </c>
      <c r="K5" s="74" t="s">
        <v>1758</v>
      </c>
      <c r="L5" s="75"/>
      <c r="M5" s="81"/>
      <c r="N5" s="74" t="s">
        <v>1759</v>
      </c>
      <c r="O5" s="75"/>
      <c r="P5" s="81"/>
    </row>
    <row r="6" ht="36.75" customHeight="true" spans="1:16">
      <c r="A6" s="58"/>
      <c r="B6" s="58"/>
      <c r="C6" s="50" t="s">
        <v>1138</v>
      </c>
      <c r="D6" s="50" t="s">
        <v>1760</v>
      </c>
      <c r="E6" s="82" t="s">
        <v>1761</v>
      </c>
      <c r="F6" s="50" t="s">
        <v>1138</v>
      </c>
      <c r="G6" s="50" t="s">
        <v>1760</v>
      </c>
      <c r="H6" s="82" t="s">
        <v>1761</v>
      </c>
      <c r="I6" s="58"/>
      <c r="J6" s="58"/>
      <c r="K6" s="50" t="s">
        <v>1138</v>
      </c>
      <c r="L6" s="50" t="s">
        <v>1760</v>
      </c>
      <c r="M6" s="82" t="s">
        <v>1761</v>
      </c>
      <c r="N6" s="50" t="s">
        <v>1138</v>
      </c>
      <c r="O6" s="50" t="s">
        <v>1760</v>
      </c>
      <c r="P6" s="82" t="s">
        <v>1761</v>
      </c>
    </row>
    <row r="7" ht="27" customHeight="true" spans="1:16">
      <c r="A7" s="58" t="s">
        <v>1762</v>
      </c>
      <c r="B7" s="58"/>
      <c r="C7" s="50">
        <v>1</v>
      </c>
      <c r="D7" s="50">
        <v>2</v>
      </c>
      <c r="E7" s="50">
        <v>3</v>
      </c>
      <c r="F7" s="50">
        <v>4</v>
      </c>
      <c r="G7" s="50">
        <v>5</v>
      </c>
      <c r="H7" s="50">
        <v>6</v>
      </c>
      <c r="I7" s="58" t="s">
        <v>1762</v>
      </c>
      <c r="J7" s="58"/>
      <c r="K7" s="50">
        <v>7</v>
      </c>
      <c r="L7" s="50">
        <v>8</v>
      </c>
      <c r="M7" s="50">
        <v>9</v>
      </c>
      <c r="N7" s="50">
        <v>10</v>
      </c>
      <c r="O7" s="50">
        <v>11</v>
      </c>
      <c r="P7" s="50">
        <v>12</v>
      </c>
    </row>
    <row r="8" ht="27" customHeight="true" spans="1:16">
      <c r="A8" s="61" t="s">
        <v>1763</v>
      </c>
      <c r="B8" s="50">
        <v>1</v>
      </c>
      <c r="C8" s="61"/>
      <c r="D8" s="61"/>
      <c r="E8" s="61"/>
      <c r="F8" s="61"/>
      <c r="G8" s="61"/>
      <c r="H8" s="61"/>
      <c r="I8" s="83" t="s">
        <v>1764</v>
      </c>
      <c r="J8" s="50">
        <v>13</v>
      </c>
      <c r="K8" s="61"/>
      <c r="L8" s="61"/>
      <c r="M8" s="61"/>
      <c r="N8" s="61"/>
      <c r="O8" s="61"/>
      <c r="P8" s="61"/>
    </row>
    <row r="9" ht="27" customHeight="true" spans="1:16">
      <c r="A9" s="61" t="s">
        <v>1765</v>
      </c>
      <c r="B9" s="50">
        <v>2</v>
      </c>
      <c r="C9" s="61"/>
      <c r="D9" s="61"/>
      <c r="E9" s="61"/>
      <c r="F9" s="61"/>
      <c r="G9" s="61"/>
      <c r="H9" s="61"/>
      <c r="I9" s="61" t="s">
        <v>1766</v>
      </c>
      <c r="J9" s="50">
        <v>14</v>
      </c>
      <c r="K9" s="61"/>
      <c r="L9" s="61"/>
      <c r="M9" s="61"/>
      <c r="N9" s="61"/>
      <c r="O9" s="61"/>
      <c r="P9" s="61"/>
    </row>
    <row r="10" ht="27" customHeight="true" spans="1:16">
      <c r="A10" s="61" t="s">
        <v>1767</v>
      </c>
      <c r="B10" s="50">
        <v>3</v>
      </c>
      <c r="C10" s="61"/>
      <c r="D10" s="61"/>
      <c r="E10" s="61"/>
      <c r="F10" s="61"/>
      <c r="G10" s="61"/>
      <c r="H10" s="61"/>
      <c r="I10" s="61" t="s">
        <v>1768</v>
      </c>
      <c r="J10" s="50">
        <v>15</v>
      </c>
      <c r="K10" s="61"/>
      <c r="L10" s="61"/>
      <c r="M10" s="61"/>
      <c r="N10" s="61"/>
      <c r="O10" s="61"/>
      <c r="P10" s="61"/>
    </row>
    <row r="11" ht="27" customHeight="true" spans="1:16">
      <c r="A11" s="61" t="s">
        <v>1769</v>
      </c>
      <c r="B11" s="50">
        <v>4</v>
      </c>
      <c r="C11" s="61"/>
      <c r="D11" s="61"/>
      <c r="E11" s="61"/>
      <c r="F11" s="61"/>
      <c r="G11" s="61"/>
      <c r="H11" s="61"/>
      <c r="I11" s="61" t="s">
        <v>1770</v>
      </c>
      <c r="J11" s="50">
        <v>16</v>
      </c>
      <c r="K11" s="61"/>
      <c r="L11" s="61"/>
      <c r="M11" s="61"/>
      <c r="N11" s="61"/>
      <c r="O11" s="61"/>
      <c r="P11" s="61"/>
    </row>
    <row r="12" ht="27" customHeight="true" spans="1:16">
      <c r="A12" s="60" t="s">
        <v>1771</v>
      </c>
      <c r="B12" s="50">
        <v>5</v>
      </c>
      <c r="C12" s="50"/>
      <c r="D12" s="50"/>
      <c r="E12" s="50"/>
      <c r="F12" s="50"/>
      <c r="G12" s="50"/>
      <c r="H12" s="61"/>
      <c r="I12" s="61" t="s">
        <v>1772</v>
      </c>
      <c r="J12" s="50">
        <v>17</v>
      </c>
      <c r="K12" s="61"/>
      <c r="L12" s="61"/>
      <c r="M12" s="61"/>
      <c r="N12" s="61"/>
      <c r="O12" s="61"/>
      <c r="P12" s="61"/>
    </row>
    <row r="13" ht="27" customHeight="true" spans="1:16">
      <c r="A13" s="50"/>
      <c r="B13" s="50">
        <v>6</v>
      </c>
      <c r="C13" s="76"/>
      <c r="D13" s="76"/>
      <c r="E13" s="76"/>
      <c r="F13" s="76"/>
      <c r="G13" s="76"/>
      <c r="H13" s="76"/>
      <c r="I13" s="61"/>
      <c r="J13" s="50">
        <v>18</v>
      </c>
      <c r="K13" s="61"/>
      <c r="L13" s="61"/>
      <c r="M13" s="61"/>
      <c r="N13" s="61"/>
      <c r="O13" s="61"/>
      <c r="P13" s="61"/>
    </row>
    <row r="14" ht="27" customHeight="true" spans="1:16">
      <c r="A14" s="64" t="s">
        <v>1773</v>
      </c>
      <c r="B14" s="50">
        <v>7</v>
      </c>
      <c r="C14" s="77"/>
      <c r="D14" s="77"/>
      <c r="E14" s="77"/>
      <c r="F14" s="77"/>
      <c r="G14" s="77"/>
      <c r="H14" s="77"/>
      <c r="I14" s="64" t="s">
        <v>1774</v>
      </c>
      <c r="J14" s="50">
        <v>19</v>
      </c>
      <c r="K14" s="50"/>
      <c r="L14" s="50"/>
      <c r="M14" s="50"/>
      <c r="N14" s="61"/>
      <c r="O14" s="61"/>
      <c r="P14" s="61"/>
    </row>
    <row r="15" ht="27" customHeight="true" spans="1:16">
      <c r="A15" s="60" t="s">
        <v>1775</v>
      </c>
      <c r="B15" s="50">
        <v>8</v>
      </c>
      <c r="C15" s="50"/>
      <c r="D15" s="50"/>
      <c r="E15" s="50"/>
      <c r="F15" s="50"/>
      <c r="G15" s="50"/>
      <c r="H15" s="61"/>
      <c r="I15" s="60" t="s">
        <v>1776</v>
      </c>
      <c r="J15" s="50">
        <v>20</v>
      </c>
      <c r="K15" s="50"/>
      <c r="L15" s="50"/>
      <c r="M15" s="50" t="s">
        <v>1777</v>
      </c>
      <c r="N15" s="50"/>
      <c r="O15" s="50"/>
      <c r="P15" s="50" t="s">
        <v>1777</v>
      </c>
    </row>
    <row r="16" ht="27" customHeight="true" spans="1:16">
      <c r="A16" s="60" t="s">
        <v>1778</v>
      </c>
      <c r="B16" s="50">
        <v>9</v>
      </c>
      <c r="C16" s="50"/>
      <c r="D16" s="50"/>
      <c r="E16" s="50"/>
      <c r="F16" s="50"/>
      <c r="G16" s="50"/>
      <c r="H16" s="61"/>
      <c r="I16" s="60" t="s">
        <v>1779</v>
      </c>
      <c r="J16" s="50">
        <v>21</v>
      </c>
      <c r="K16" s="50"/>
      <c r="L16" s="50"/>
      <c r="M16" s="50"/>
      <c r="N16" s="50"/>
      <c r="O16" s="50"/>
      <c r="P16" s="50"/>
    </row>
    <row r="17" ht="27" customHeight="true" spans="1:16">
      <c r="A17" s="77"/>
      <c r="B17" s="50">
        <v>10</v>
      </c>
      <c r="C17" s="50"/>
      <c r="D17" s="50"/>
      <c r="E17" s="50"/>
      <c r="F17" s="50"/>
      <c r="G17" s="50"/>
      <c r="H17" s="61"/>
      <c r="I17" s="61" t="s">
        <v>1780</v>
      </c>
      <c r="J17" s="50">
        <v>22</v>
      </c>
      <c r="K17" s="61"/>
      <c r="L17" s="61"/>
      <c r="M17" s="61"/>
      <c r="N17" s="61"/>
      <c r="O17" s="61"/>
      <c r="P17" s="61"/>
    </row>
    <row r="18" ht="27" customHeight="true" spans="1:16">
      <c r="A18" s="77"/>
      <c r="B18" s="50">
        <v>11</v>
      </c>
      <c r="C18" s="61"/>
      <c r="D18" s="61"/>
      <c r="E18" s="61"/>
      <c r="F18" s="61"/>
      <c r="G18" s="61"/>
      <c r="H18" s="61"/>
      <c r="I18" s="61" t="s">
        <v>1781</v>
      </c>
      <c r="J18" s="50">
        <v>23</v>
      </c>
      <c r="K18" s="61"/>
      <c r="L18" s="61"/>
      <c r="M18" s="61"/>
      <c r="N18" s="50"/>
      <c r="O18" s="50"/>
      <c r="P18" s="50"/>
    </row>
    <row r="19" ht="27" customHeight="true" spans="1:16">
      <c r="A19" s="64" t="s">
        <v>1782</v>
      </c>
      <c r="B19" s="50">
        <v>12</v>
      </c>
      <c r="C19" s="50"/>
      <c r="D19" s="50"/>
      <c r="E19" s="50"/>
      <c r="F19" s="50"/>
      <c r="G19" s="50"/>
      <c r="H19" s="61"/>
      <c r="I19" s="64" t="s">
        <v>1783</v>
      </c>
      <c r="J19" s="50">
        <v>24</v>
      </c>
      <c r="K19" s="50"/>
      <c r="L19" s="50"/>
      <c r="M19" s="50"/>
      <c r="N19" s="50"/>
      <c r="O19" s="50"/>
      <c r="P19" s="61"/>
    </row>
    <row r="20" spans="1:16">
      <c r="A20" s="78"/>
      <c r="B20" s="79"/>
      <c r="C20" s="78"/>
      <c r="D20" s="78"/>
      <c r="E20" s="78"/>
      <c r="F20" s="35"/>
      <c r="G20" s="35"/>
      <c r="H20" s="35"/>
      <c r="I20" s="35"/>
      <c r="J20" s="79"/>
      <c r="K20" s="35"/>
      <c r="L20" s="35"/>
      <c r="M20" s="35"/>
      <c r="N20" s="35"/>
      <c r="O20" s="35"/>
      <c r="P20" s="35"/>
    </row>
  </sheetData>
  <autoFilter ref="A1:P20">
    <extLst/>
  </autoFilter>
  <mergeCells count="11">
    <mergeCell ref="A1:P1"/>
    <mergeCell ref="A4:H4"/>
    <mergeCell ref="I4:P4"/>
    <mergeCell ref="C5:E5"/>
    <mergeCell ref="F5:H5"/>
    <mergeCell ref="K5:M5"/>
    <mergeCell ref="N5:P5"/>
    <mergeCell ref="A5:A6"/>
    <mergeCell ref="B5:B6"/>
    <mergeCell ref="I5:I6"/>
    <mergeCell ref="J5:J6"/>
  </mergeCells>
  <printOptions horizontalCentered="true" verticalCentered="true"/>
  <pageMargins left="0.55" right="0.354166666666667" top="0.786805555555556" bottom="0.786805555555556" header="0.511805555555556" footer="0.511805555555556"/>
  <pageSetup paperSize="9" scale="75"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7"/>
  <sheetViews>
    <sheetView view="pageBreakPreview" zoomScaleNormal="100" zoomScaleSheetLayoutView="100" workbookViewId="0">
      <selection activeCell="G14" sqref="G14"/>
    </sheetView>
  </sheetViews>
  <sheetFormatPr defaultColWidth="9" defaultRowHeight="14.25"/>
  <cols>
    <col min="1" max="1" width="10.125" customWidth="true"/>
    <col min="2" max="2" width="42" customWidth="true"/>
    <col min="3" max="3" width="4.75" style="55" customWidth="true"/>
    <col min="4" max="10" width="10.625" customWidth="true"/>
  </cols>
  <sheetData>
    <row r="1" ht="36.75" customHeight="true" spans="1:10">
      <c r="A1" s="56" t="s">
        <v>1784</v>
      </c>
      <c r="B1" s="56"/>
      <c r="C1" s="56"/>
      <c r="D1" s="56"/>
      <c r="E1" s="56"/>
      <c r="F1" s="56"/>
      <c r="G1" s="56"/>
      <c r="H1" s="56"/>
      <c r="I1" s="56"/>
      <c r="J1" s="56"/>
    </row>
    <row r="2" ht="15.75" customHeight="true" spans="10:10">
      <c r="J2" s="51" t="s">
        <v>1785</v>
      </c>
    </row>
    <row r="3" ht="13.5" customHeight="true" spans="1:10">
      <c r="A3" s="54" t="s">
        <v>1752</v>
      </c>
      <c r="J3" s="51" t="s">
        <v>1753</v>
      </c>
    </row>
    <row r="4" s="54" customFormat="true" ht="17.45" customHeight="true" spans="1:10">
      <c r="A4" s="57" t="s">
        <v>1786</v>
      </c>
      <c r="B4" s="57" t="s">
        <v>1137</v>
      </c>
      <c r="C4" s="50" t="s">
        <v>1757</v>
      </c>
      <c r="D4" s="50" t="s">
        <v>1758</v>
      </c>
      <c r="E4" s="50"/>
      <c r="F4" s="50"/>
      <c r="G4" s="50" t="s">
        <v>1759</v>
      </c>
      <c r="H4" s="50"/>
      <c r="I4" s="50"/>
      <c r="J4" s="68" t="s">
        <v>1787</v>
      </c>
    </row>
    <row r="5" s="54" customFormat="true" ht="21.75" customHeight="true" spans="1:10">
      <c r="A5" s="58"/>
      <c r="B5" s="58"/>
      <c r="C5" s="50"/>
      <c r="D5" s="50" t="s">
        <v>1141</v>
      </c>
      <c r="E5" s="50" t="s">
        <v>1760</v>
      </c>
      <c r="F5" s="50" t="s">
        <v>1761</v>
      </c>
      <c r="G5" s="50" t="s">
        <v>1141</v>
      </c>
      <c r="H5" s="50" t="s">
        <v>1760</v>
      </c>
      <c r="I5" s="50" t="s">
        <v>1761</v>
      </c>
      <c r="J5" s="69"/>
    </row>
    <row r="6" s="54" customFormat="true" ht="21.75" customHeight="true" spans="1:10">
      <c r="A6" s="59"/>
      <c r="B6" s="58" t="s">
        <v>1762</v>
      </c>
      <c r="C6" s="50"/>
      <c r="D6" s="50">
        <v>1</v>
      </c>
      <c r="E6" s="50">
        <v>2</v>
      </c>
      <c r="F6" s="50">
        <v>3</v>
      </c>
      <c r="G6" s="50">
        <v>4</v>
      </c>
      <c r="H6" s="50">
        <v>5</v>
      </c>
      <c r="I6" s="50">
        <v>6</v>
      </c>
      <c r="J6" s="50">
        <v>7</v>
      </c>
    </row>
    <row r="7" s="54" customFormat="true" ht="17.45" customHeight="true" spans="1:10">
      <c r="A7" s="60">
        <v>1030601</v>
      </c>
      <c r="B7" s="61" t="s">
        <v>1763</v>
      </c>
      <c r="C7" s="50">
        <v>1</v>
      </c>
      <c r="D7" s="61"/>
      <c r="E7" s="61"/>
      <c r="F7" s="61"/>
      <c r="G7" s="61"/>
      <c r="H7" s="61"/>
      <c r="I7" s="61"/>
      <c r="J7" s="61"/>
    </row>
    <row r="8" s="54" customFormat="true" ht="17.45" customHeight="true" spans="1:10">
      <c r="A8" s="60">
        <v>103060103</v>
      </c>
      <c r="B8" s="61" t="s">
        <v>1788</v>
      </c>
      <c r="C8" s="50">
        <v>2</v>
      </c>
      <c r="D8" s="61"/>
      <c r="E8" s="61"/>
      <c r="F8" s="61"/>
      <c r="G8" s="61"/>
      <c r="H8" s="61"/>
      <c r="I8" s="61"/>
      <c r="J8" s="61"/>
    </row>
    <row r="9" s="54" customFormat="true" ht="17.45" customHeight="true" spans="1:10">
      <c r="A9" s="60">
        <v>103060104</v>
      </c>
      <c r="B9" s="61" t="s">
        <v>1789</v>
      </c>
      <c r="C9" s="50">
        <v>3</v>
      </c>
      <c r="D9" s="61"/>
      <c r="E9" s="61"/>
      <c r="F9" s="61"/>
      <c r="G9" s="61"/>
      <c r="H9" s="61"/>
      <c r="I9" s="61"/>
      <c r="J9" s="61"/>
    </row>
    <row r="10" s="54" customFormat="true" ht="17.45" customHeight="true" spans="1:10">
      <c r="A10" s="60"/>
      <c r="B10" s="62" t="s">
        <v>1790</v>
      </c>
      <c r="C10" s="50">
        <v>4</v>
      </c>
      <c r="D10" s="61"/>
      <c r="E10" s="61"/>
      <c r="F10" s="61"/>
      <c r="G10" s="61"/>
      <c r="H10" s="61"/>
      <c r="I10" s="61"/>
      <c r="J10" s="61"/>
    </row>
    <row r="11" s="54" customFormat="true" ht="17.45" customHeight="true" spans="1:10">
      <c r="A11" s="60">
        <v>103060198</v>
      </c>
      <c r="B11" s="61" t="s">
        <v>1791</v>
      </c>
      <c r="C11" s="50">
        <v>5</v>
      </c>
      <c r="D11" s="61"/>
      <c r="E11" s="61"/>
      <c r="F11" s="61"/>
      <c r="G11" s="62"/>
      <c r="H11" s="62"/>
      <c r="I11" s="61"/>
      <c r="J11" s="61"/>
    </row>
    <row r="12" s="54" customFormat="true" ht="17.45" customHeight="true" spans="1:10">
      <c r="A12" s="60">
        <v>1030602</v>
      </c>
      <c r="B12" s="61" t="s">
        <v>1765</v>
      </c>
      <c r="C12" s="50">
        <v>6</v>
      </c>
      <c r="D12" s="61"/>
      <c r="E12" s="61"/>
      <c r="F12" s="61"/>
      <c r="G12" s="61"/>
      <c r="H12" s="61"/>
      <c r="I12" s="61"/>
      <c r="J12" s="61"/>
    </row>
    <row r="13" s="54" customFormat="true" ht="17.45" customHeight="true" spans="1:10">
      <c r="A13" s="60">
        <v>103060202</v>
      </c>
      <c r="B13" s="63" t="s">
        <v>1792</v>
      </c>
      <c r="C13" s="50">
        <v>7</v>
      </c>
      <c r="D13" s="61"/>
      <c r="E13" s="61"/>
      <c r="F13" s="61"/>
      <c r="G13" s="61"/>
      <c r="H13" s="61"/>
      <c r="I13" s="61"/>
      <c r="J13" s="61"/>
    </row>
    <row r="14" s="54" customFormat="true" ht="17.45" customHeight="true" spans="1:10">
      <c r="A14" s="60">
        <v>103060203</v>
      </c>
      <c r="B14" s="63" t="s">
        <v>1793</v>
      </c>
      <c r="C14" s="50">
        <v>8</v>
      </c>
      <c r="D14" s="61"/>
      <c r="E14" s="61"/>
      <c r="F14" s="61"/>
      <c r="G14" s="63"/>
      <c r="H14" s="63"/>
      <c r="I14" s="61"/>
      <c r="J14" s="61"/>
    </row>
    <row r="15" s="54" customFormat="true" ht="17.45" customHeight="true" spans="1:10">
      <c r="A15" s="60">
        <v>103060298</v>
      </c>
      <c r="B15" s="63" t="s">
        <v>1794</v>
      </c>
      <c r="C15" s="50">
        <v>9</v>
      </c>
      <c r="D15" s="61"/>
      <c r="E15" s="61"/>
      <c r="F15" s="61"/>
      <c r="G15" s="63"/>
      <c r="H15" s="63"/>
      <c r="I15" s="61"/>
      <c r="J15" s="61"/>
    </row>
    <row r="16" s="54" customFormat="true" ht="17.45" customHeight="true" spans="1:10">
      <c r="A16" s="60">
        <v>1030603</v>
      </c>
      <c r="B16" s="61" t="s">
        <v>1767</v>
      </c>
      <c r="C16" s="50">
        <v>10</v>
      </c>
      <c r="D16" s="61"/>
      <c r="E16" s="61"/>
      <c r="F16" s="61"/>
      <c r="G16" s="63"/>
      <c r="H16" s="63"/>
      <c r="I16" s="61"/>
      <c r="J16" s="61"/>
    </row>
    <row r="17" s="54" customFormat="true" ht="17.45" customHeight="true" spans="1:10">
      <c r="A17" s="60">
        <v>103060304</v>
      </c>
      <c r="B17" s="63" t="s">
        <v>1795</v>
      </c>
      <c r="C17" s="50">
        <v>11</v>
      </c>
      <c r="D17" s="61"/>
      <c r="E17" s="61"/>
      <c r="F17" s="61"/>
      <c r="G17" s="61"/>
      <c r="H17" s="61"/>
      <c r="I17" s="61"/>
      <c r="J17" s="61"/>
    </row>
    <row r="18" s="54" customFormat="true" ht="17.45" customHeight="true" spans="1:10">
      <c r="A18" s="60">
        <v>103060305</v>
      </c>
      <c r="B18" s="63" t="s">
        <v>1796</v>
      </c>
      <c r="C18" s="50">
        <v>12</v>
      </c>
      <c r="D18" s="61"/>
      <c r="E18" s="61"/>
      <c r="F18" s="61"/>
      <c r="G18" s="61"/>
      <c r="H18" s="61"/>
      <c r="I18" s="61"/>
      <c r="J18" s="61"/>
    </row>
    <row r="19" s="54" customFormat="true" ht="17.45" customHeight="true" spans="1:10">
      <c r="A19" s="60">
        <v>103060398</v>
      </c>
      <c r="B19" s="63" t="s">
        <v>1797</v>
      </c>
      <c r="C19" s="50">
        <v>13</v>
      </c>
      <c r="D19" s="61"/>
      <c r="E19" s="61"/>
      <c r="F19" s="63"/>
      <c r="G19" s="63"/>
      <c r="H19" s="63"/>
      <c r="I19" s="61"/>
      <c r="J19" s="61"/>
    </row>
    <row r="20" s="54" customFormat="true" ht="17.45" customHeight="true" spans="1:10">
      <c r="A20" s="60">
        <v>1030604</v>
      </c>
      <c r="B20" s="61" t="s">
        <v>1769</v>
      </c>
      <c r="C20" s="50">
        <v>14</v>
      </c>
      <c r="D20" s="61"/>
      <c r="E20" s="61"/>
      <c r="F20" s="63"/>
      <c r="G20" s="63"/>
      <c r="H20" s="63"/>
      <c r="I20" s="61"/>
      <c r="J20" s="61"/>
    </row>
    <row r="21" s="54" customFormat="true" ht="17.45" customHeight="true" spans="1:10">
      <c r="A21" s="60">
        <v>103060401</v>
      </c>
      <c r="B21" s="63" t="s">
        <v>1798</v>
      </c>
      <c r="C21" s="50">
        <v>15</v>
      </c>
      <c r="D21" s="61"/>
      <c r="E21" s="61"/>
      <c r="F21" s="61"/>
      <c r="G21" s="61"/>
      <c r="H21" s="61"/>
      <c r="I21" s="61"/>
      <c r="J21" s="61"/>
    </row>
    <row r="22" s="54" customFormat="true" ht="17.45" customHeight="true" spans="1:10">
      <c r="A22" s="60">
        <v>103060402</v>
      </c>
      <c r="B22" s="63" t="s">
        <v>1799</v>
      </c>
      <c r="C22" s="50">
        <v>16</v>
      </c>
      <c r="D22" s="61"/>
      <c r="E22" s="61"/>
      <c r="F22" s="63"/>
      <c r="G22" s="63"/>
      <c r="H22" s="63"/>
      <c r="I22" s="61"/>
      <c r="J22" s="61"/>
    </row>
    <row r="23" s="54" customFormat="true" ht="17.45" customHeight="true" spans="1:10">
      <c r="A23" s="60">
        <v>103060498</v>
      </c>
      <c r="B23" s="63" t="s">
        <v>1800</v>
      </c>
      <c r="C23" s="50">
        <v>17</v>
      </c>
      <c r="D23" s="61"/>
      <c r="E23" s="61"/>
      <c r="F23" s="63"/>
      <c r="G23" s="63"/>
      <c r="H23" s="63"/>
      <c r="I23" s="61"/>
      <c r="J23" s="61"/>
    </row>
    <row r="24" s="54" customFormat="true" ht="17.45" customHeight="true" spans="1:10">
      <c r="A24" s="60">
        <v>1030698</v>
      </c>
      <c r="B24" s="61" t="s">
        <v>1771</v>
      </c>
      <c r="C24" s="50">
        <v>18</v>
      </c>
      <c r="D24" s="61"/>
      <c r="E24" s="61"/>
      <c r="F24" s="63"/>
      <c r="G24" s="63"/>
      <c r="H24" s="63"/>
      <c r="I24" s="61"/>
      <c r="J24" s="61"/>
    </row>
    <row r="25" s="54" customFormat="true" ht="17.45" customHeight="true" spans="1:10">
      <c r="A25" s="60"/>
      <c r="B25" s="64" t="s">
        <v>1801</v>
      </c>
      <c r="C25" s="50">
        <v>19</v>
      </c>
      <c r="D25" s="65"/>
      <c r="E25" s="65"/>
      <c r="F25" s="65"/>
      <c r="G25" s="67"/>
      <c r="H25" s="67"/>
      <c r="I25" s="65"/>
      <c r="J25" s="61"/>
    </row>
    <row r="26" s="54" customFormat="true" ht="17.45" customHeight="true" spans="1:10">
      <c r="A26" s="60"/>
      <c r="B26" s="64" t="s">
        <v>1775</v>
      </c>
      <c r="C26" s="50">
        <v>20</v>
      </c>
      <c r="D26" s="61"/>
      <c r="E26" s="50"/>
      <c r="F26" s="63"/>
      <c r="G26" s="63"/>
      <c r="H26" s="50"/>
      <c r="I26" s="61"/>
      <c r="J26" s="61"/>
    </row>
    <row r="27" ht="20.1" customHeight="true" spans="1:1">
      <c r="A27" s="66"/>
    </row>
  </sheetData>
  <mergeCells count="7">
    <mergeCell ref="A1:J1"/>
    <mergeCell ref="D4:F4"/>
    <mergeCell ref="G4:I4"/>
    <mergeCell ref="A4:A5"/>
    <mergeCell ref="B4:B5"/>
    <mergeCell ref="C4:C5"/>
    <mergeCell ref="J4:J5"/>
  </mergeCells>
  <printOptions horizontalCentered="true"/>
  <pageMargins left="0.393055555555556" right="0.393055555555556" top="0.393055555555556" bottom="0.393055555555556" header="0.511805555555556" footer="0.511805555555556"/>
  <pageSetup paperSize="9" scale="99" fitToHeight="0"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view="pageBreakPreview" zoomScaleNormal="85" zoomScaleSheetLayoutView="100" workbookViewId="0">
      <selection activeCell="K24" sqref="K24"/>
    </sheetView>
  </sheetViews>
  <sheetFormatPr defaultColWidth="9" defaultRowHeight="14.25"/>
  <cols>
    <col min="1" max="1" width="10.75" customWidth="true"/>
    <col min="2" max="2" width="43.75" customWidth="true"/>
    <col min="3" max="3" width="5.25" style="31" customWidth="true"/>
    <col min="4" max="4" width="5.25" customWidth="true"/>
    <col min="5" max="12" width="6.625" customWidth="true"/>
    <col min="13" max="13" width="5.25" customWidth="true"/>
    <col min="14" max="21" width="6.625" customWidth="true"/>
    <col min="22" max="22" width="7.125" customWidth="true"/>
  </cols>
  <sheetData>
    <row r="1" ht="20.1" customHeight="true" spans="1:22">
      <c r="A1" s="32" t="s">
        <v>1802</v>
      </c>
      <c r="B1" s="32"/>
      <c r="C1" s="32"/>
      <c r="D1" s="32"/>
      <c r="E1" s="32"/>
      <c r="F1" s="32"/>
      <c r="G1" s="32"/>
      <c r="H1" s="32"/>
      <c r="I1" s="32"/>
      <c r="J1" s="32"/>
      <c r="K1" s="32"/>
      <c r="L1" s="32"/>
      <c r="M1" s="32"/>
      <c r="N1" s="32"/>
      <c r="O1" s="32"/>
      <c r="P1" s="32"/>
      <c r="Q1" s="32"/>
      <c r="R1" s="32"/>
      <c r="S1" s="32"/>
      <c r="T1" s="32"/>
      <c r="U1" s="32"/>
      <c r="V1" s="32"/>
    </row>
    <row r="2" ht="20.1" customHeight="true" spans="22:22">
      <c r="V2" s="51" t="s">
        <v>1803</v>
      </c>
    </row>
    <row r="3" ht="20.1" customHeight="true" spans="1:22">
      <c r="A3" s="33" t="s">
        <v>1752</v>
      </c>
      <c r="B3" s="33"/>
      <c r="C3" s="34"/>
      <c r="D3" s="35"/>
      <c r="E3" s="35"/>
      <c r="F3" s="35"/>
      <c r="G3" s="35"/>
      <c r="H3" s="35"/>
      <c r="I3" s="35"/>
      <c r="J3" s="35"/>
      <c r="K3" s="35"/>
      <c r="L3" s="35"/>
      <c r="M3" s="35"/>
      <c r="N3" s="35"/>
      <c r="O3" s="35"/>
      <c r="P3" s="35"/>
      <c r="Q3" s="35"/>
      <c r="R3" s="35"/>
      <c r="S3" s="35"/>
      <c r="T3" s="35"/>
      <c r="U3" s="35"/>
      <c r="V3" s="52" t="s">
        <v>1753</v>
      </c>
    </row>
    <row r="4" s="30" customFormat="true" ht="20.1" customHeight="true" spans="1:22">
      <c r="A4" s="36" t="s">
        <v>1786</v>
      </c>
      <c r="B4" s="37" t="s">
        <v>1137</v>
      </c>
      <c r="C4" s="37" t="s">
        <v>1757</v>
      </c>
      <c r="D4" s="38" t="s">
        <v>1758</v>
      </c>
      <c r="E4" s="38"/>
      <c r="F4" s="38"/>
      <c r="G4" s="38"/>
      <c r="H4" s="38"/>
      <c r="I4" s="38"/>
      <c r="J4" s="38"/>
      <c r="K4" s="38"/>
      <c r="L4" s="38"/>
      <c r="M4" s="38" t="s">
        <v>1759</v>
      </c>
      <c r="N4" s="38"/>
      <c r="O4" s="38"/>
      <c r="P4" s="38"/>
      <c r="Q4" s="38"/>
      <c r="R4" s="38"/>
      <c r="S4" s="38"/>
      <c r="T4" s="38"/>
      <c r="U4" s="38"/>
      <c r="V4" s="36" t="s">
        <v>1787</v>
      </c>
    </row>
    <row r="5" s="30" customFormat="true" ht="20.1" customHeight="true" spans="1:22">
      <c r="A5" s="39"/>
      <c r="B5" s="40"/>
      <c r="C5" s="40"/>
      <c r="D5" s="37" t="s">
        <v>1138</v>
      </c>
      <c r="E5" s="38" t="s">
        <v>1141</v>
      </c>
      <c r="F5" s="38"/>
      <c r="G5" s="48" t="s">
        <v>1804</v>
      </c>
      <c r="H5" s="48"/>
      <c r="I5" s="48" t="s">
        <v>1805</v>
      </c>
      <c r="J5" s="48"/>
      <c r="K5" s="38" t="s">
        <v>1352</v>
      </c>
      <c r="L5" s="38"/>
      <c r="M5" s="37" t="s">
        <v>1138</v>
      </c>
      <c r="N5" s="38" t="s">
        <v>1141</v>
      </c>
      <c r="O5" s="38"/>
      <c r="P5" s="48" t="s">
        <v>1804</v>
      </c>
      <c r="Q5" s="48"/>
      <c r="R5" s="48" t="s">
        <v>1805</v>
      </c>
      <c r="S5" s="48"/>
      <c r="T5" s="38" t="s">
        <v>1352</v>
      </c>
      <c r="U5" s="38"/>
      <c r="V5" s="39"/>
    </row>
    <row r="6" s="30" customFormat="true" ht="38.25" customHeight="true" spans="1:22">
      <c r="A6" s="41"/>
      <c r="B6" s="42"/>
      <c r="C6" s="42"/>
      <c r="D6" s="42"/>
      <c r="E6" s="48" t="s">
        <v>1760</v>
      </c>
      <c r="F6" s="48" t="s">
        <v>1761</v>
      </c>
      <c r="G6" s="48" t="s">
        <v>1760</v>
      </c>
      <c r="H6" s="48" t="s">
        <v>1761</v>
      </c>
      <c r="I6" s="48" t="s">
        <v>1760</v>
      </c>
      <c r="J6" s="48" t="s">
        <v>1761</v>
      </c>
      <c r="K6" s="48" t="s">
        <v>1760</v>
      </c>
      <c r="L6" s="48" t="s">
        <v>1761</v>
      </c>
      <c r="M6" s="42"/>
      <c r="N6" s="48" t="s">
        <v>1760</v>
      </c>
      <c r="O6" s="48" t="s">
        <v>1761</v>
      </c>
      <c r="P6" s="48" t="s">
        <v>1760</v>
      </c>
      <c r="Q6" s="48" t="s">
        <v>1761</v>
      </c>
      <c r="R6" s="48" t="s">
        <v>1760</v>
      </c>
      <c r="S6" s="48" t="s">
        <v>1761</v>
      </c>
      <c r="T6" s="48" t="s">
        <v>1760</v>
      </c>
      <c r="U6" s="48" t="s">
        <v>1761</v>
      </c>
      <c r="V6" s="41"/>
    </row>
    <row r="7" s="30" customFormat="true" ht="18" customHeight="true" spans="1:22">
      <c r="A7" s="43"/>
      <c r="B7" s="42" t="s">
        <v>1762</v>
      </c>
      <c r="C7" s="42"/>
      <c r="D7" s="42">
        <v>1</v>
      </c>
      <c r="E7" s="48">
        <v>2</v>
      </c>
      <c r="F7" s="42">
        <v>3</v>
      </c>
      <c r="G7" s="48">
        <v>4</v>
      </c>
      <c r="H7" s="42">
        <v>5</v>
      </c>
      <c r="I7" s="48">
        <v>6</v>
      </c>
      <c r="J7" s="42">
        <v>7</v>
      </c>
      <c r="K7" s="48">
        <v>8</v>
      </c>
      <c r="L7" s="42">
        <v>9</v>
      </c>
      <c r="M7" s="48">
        <v>10</v>
      </c>
      <c r="N7" s="42">
        <v>11</v>
      </c>
      <c r="O7" s="48">
        <v>12</v>
      </c>
      <c r="P7" s="42">
        <v>13</v>
      </c>
      <c r="Q7" s="48">
        <v>14</v>
      </c>
      <c r="R7" s="42">
        <v>15</v>
      </c>
      <c r="S7" s="48">
        <v>16</v>
      </c>
      <c r="T7" s="42">
        <v>17</v>
      </c>
      <c r="U7" s="48">
        <v>18</v>
      </c>
      <c r="V7" s="42">
        <v>19</v>
      </c>
    </row>
    <row r="8" s="30" customFormat="true" ht="18" customHeight="true" spans="1:22">
      <c r="A8" s="44">
        <v>223</v>
      </c>
      <c r="B8" s="45" t="s">
        <v>1806</v>
      </c>
      <c r="C8" s="38">
        <v>1</v>
      </c>
      <c r="D8" s="45"/>
      <c r="E8" s="45"/>
      <c r="F8" s="49"/>
      <c r="G8" s="49"/>
      <c r="H8" s="49"/>
      <c r="I8" s="49"/>
      <c r="J8" s="49"/>
      <c r="K8" s="49"/>
      <c r="L8" s="49"/>
      <c r="M8" s="49"/>
      <c r="N8" s="49"/>
      <c r="O8" s="49"/>
      <c r="P8" s="49"/>
      <c r="Q8" s="49"/>
      <c r="R8" s="49"/>
      <c r="S8" s="49"/>
      <c r="T8" s="49"/>
      <c r="U8" s="49"/>
      <c r="V8" s="45"/>
    </row>
    <row r="9" s="30" customFormat="true" ht="18" customHeight="true" spans="1:22">
      <c r="A9" s="44">
        <v>22301</v>
      </c>
      <c r="B9" s="45" t="s">
        <v>1807</v>
      </c>
      <c r="C9" s="38">
        <v>2</v>
      </c>
      <c r="D9" s="45"/>
      <c r="E9" s="45"/>
      <c r="F9" s="49"/>
      <c r="G9" s="49"/>
      <c r="H9" s="49"/>
      <c r="I9" s="49"/>
      <c r="J9" s="49"/>
      <c r="K9" s="49"/>
      <c r="L9" s="49"/>
      <c r="M9" s="49"/>
      <c r="N9" s="49"/>
      <c r="O9" s="49"/>
      <c r="P9" s="49"/>
      <c r="Q9" s="49"/>
      <c r="R9" s="49"/>
      <c r="S9" s="49"/>
      <c r="T9" s="49"/>
      <c r="U9" s="49"/>
      <c r="V9" s="45"/>
    </row>
    <row r="10" s="30" customFormat="true" ht="18" customHeight="true" spans="1:22">
      <c r="A10" s="44">
        <v>2230101</v>
      </c>
      <c r="B10" s="45" t="s">
        <v>1808</v>
      </c>
      <c r="C10" s="38">
        <v>3</v>
      </c>
      <c r="D10" s="45"/>
      <c r="E10" s="45"/>
      <c r="F10" s="49"/>
      <c r="G10" s="49"/>
      <c r="H10" s="49"/>
      <c r="I10" s="49"/>
      <c r="J10" s="49"/>
      <c r="K10" s="49"/>
      <c r="L10" s="49"/>
      <c r="M10" s="49"/>
      <c r="N10" s="49"/>
      <c r="O10" s="49"/>
      <c r="P10" s="49"/>
      <c r="Q10" s="49"/>
      <c r="R10" s="49"/>
      <c r="S10" s="49"/>
      <c r="T10" s="49"/>
      <c r="U10" s="49"/>
      <c r="V10" s="45"/>
    </row>
    <row r="11" s="30" customFormat="true" ht="18" customHeight="true" spans="1:22">
      <c r="A11" s="44">
        <v>2230102</v>
      </c>
      <c r="B11" s="45" t="s">
        <v>1809</v>
      </c>
      <c r="C11" s="38">
        <v>4</v>
      </c>
      <c r="D11" s="45"/>
      <c r="E11" s="45"/>
      <c r="F11" s="49"/>
      <c r="G11" s="49"/>
      <c r="H11" s="49"/>
      <c r="I11" s="49"/>
      <c r="J11" s="49"/>
      <c r="K11" s="49"/>
      <c r="L11" s="49"/>
      <c r="M11" s="49"/>
      <c r="N11" s="49"/>
      <c r="O11" s="49"/>
      <c r="P11" s="49"/>
      <c r="Q11" s="49"/>
      <c r="R11" s="49"/>
      <c r="S11" s="49"/>
      <c r="T11" s="49"/>
      <c r="U11" s="49"/>
      <c r="V11" s="45"/>
    </row>
    <row r="12" s="30" customFormat="true" ht="18" customHeight="true" spans="1:22">
      <c r="A12" s="44">
        <v>2230103</v>
      </c>
      <c r="B12" s="45" t="s">
        <v>1810</v>
      </c>
      <c r="C12" s="38">
        <v>5</v>
      </c>
      <c r="D12" s="45"/>
      <c r="E12" s="45"/>
      <c r="F12" s="49"/>
      <c r="G12" s="49"/>
      <c r="H12" s="49"/>
      <c r="I12" s="49"/>
      <c r="J12" s="49"/>
      <c r="K12" s="49"/>
      <c r="L12" s="49"/>
      <c r="M12" s="49"/>
      <c r="N12" s="49"/>
      <c r="O12" s="49"/>
      <c r="P12" s="49"/>
      <c r="Q12" s="49"/>
      <c r="R12" s="49"/>
      <c r="S12" s="49"/>
      <c r="T12" s="49"/>
      <c r="U12" s="49"/>
      <c r="V12" s="45"/>
    </row>
    <row r="13" s="30" customFormat="true" ht="18" customHeight="true" spans="1:22">
      <c r="A13" s="44"/>
      <c r="B13" s="38" t="s">
        <v>1790</v>
      </c>
      <c r="C13" s="38">
        <v>6</v>
      </c>
      <c r="D13" s="45"/>
      <c r="E13" s="45"/>
      <c r="F13" s="49"/>
      <c r="G13" s="49"/>
      <c r="H13" s="49"/>
      <c r="I13" s="49"/>
      <c r="J13" s="49"/>
      <c r="K13" s="49"/>
      <c r="L13" s="49"/>
      <c r="M13" s="49"/>
      <c r="N13" s="49"/>
      <c r="O13" s="49"/>
      <c r="P13" s="49"/>
      <c r="Q13" s="49"/>
      <c r="R13" s="49"/>
      <c r="S13" s="49"/>
      <c r="T13" s="49"/>
      <c r="U13" s="49"/>
      <c r="V13" s="45"/>
    </row>
    <row r="14" s="30" customFormat="true" ht="18" customHeight="true" spans="1:22">
      <c r="A14" s="44">
        <v>2230199</v>
      </c>
      <c r="B14" s="45" t="s">
        <v>1811</v>
      </c>
      <c r="C14" s="38">
        <v>7</v>
      </c>
      <c r="D14" s="45"/>
      <c r="E14" s="45"/>
      <c r="F14" s="49"/>
      <c r="G14" s="49"/>
      <c r="H14" s="49"/>
      <c r="I14" s="49"/>
      <c r="J14" s="49"/>
      <c r="K14" s="49"/>
      <c r="L14" s="49"/>
      <c r="M14" s="49"/>
      <c r="N14" s="49"/>
      <c r="O14" s="49"/>
      <c r="P14" s="49"/>
      <c r="Q14" s="49"/>
      <c r="R14" s="49"/>
      <c r="S14" s="49"/>
      <c r="T14" s="49"/>
      <c r="U14" s="49"/>
      <c r="V14" s="45"/>
    </row>
    <row r="15" s="30" customFormat="true" ht="18" customHeight="true" spans="1:22">
      <c r="A15" s="44">
        <v>22302</v>
      </c>
      <c r="B15" s="45" t="s">
        <v>1812</v>
      </c>
      <c r="C15" s="38">
        <v>8</v>
      </c>
      <c r="D15" s="45"/>
      <c r="E15" s="49"/>
      <c r="F15" s="49"/>
      <c r="G15" s="49"/>
      <c r="H15" s="49"/>
      <c r="I15" s="49"/>
      <c r="J15" s="49"/>
      <c r="K15" s="49"/>
      <c r="L15" s="49"/>
      <c r="M15" s="49"/>
      <c r="N15" s="49"/>
      <c r="O15" s="49"/>
      <c r="P15" s="49"/>
      <c r="Q15" s="49"/>
      <c r="R15" s="49"/>
      <c r="S15" s="49"/>
      <c r="T15" s="49"/>
      <c r="U15" s="45"/>
      <c r="V15" s="53"/>
    </row>
    <row r="16" s="30" customFormat="true" ht="18" customHeight="true" spans="1:22">
      <c r="A16" s="44">
        <v>2230201</v>
      </c>
      <c r="B16" s="44" t="s">
        <v>1813</v>
      </c>
      <c r="C16" s="38">
        <v>9</v>
      </c>
      <c r="D16" s="38"/>
      <c r="E16" s="45"/>
      <c r="F16" s="45"/>
      <c r="G16" s="45"/>
      <c r="H16" s="45"/>
      <c r="I16" s="45"/>
      <c r="J16" s="45"/>
      <c r="K16" s="45"/>
      <c r="L16" s="45"/>
      <c r="M16" s="45"/>
      <c r="N16" s="45"/>
      <c r="O16" s="45"/>
      <c r="P16" s="45"/>
      <c r="Q16" s="45"/>
      <c r="R16" s="45"/>
      <c r="S16" s="45"/>
      <c r="T16" s="45"/>
      <c r="U16" s="45"/>
      <c r="V16" s="53"/>
    </row>
    <row r="17" s="30" customFormat="true" ht="18" customHeight="true" spans="1:22">
      <c r="A17" s="44">
        <v>2230202</v>
      </c>
      <c r="B17" s="45" t="s">
        <v>1814</v>
      </c>
      <c r="C17" s="38">
        <v>10</v>
      </c>
      <c r="D17" s="45"/>
      <c r="E17" s="45"/>
      <c r="F17" s="45"/>
      <c r="G17" s="45"/>
      <c r="H17" s="45"/>
      <c r="I17" s="45"/>
      <c r="J17" s="45"/>
      <c r="K17" s="45"/>
      <c r="L17" s="45"/>
      <c r="M17" s="45"/>
      <c r="N17" s="45"/>
      <c r="O17" s="45"/>
      <c r="P17" s="45"/>
      <c r="Q17" s="45"/>
      <c r="R17" s="45"/>
      <c r="S17" s="45"/>
      <c r="T17" s="45"/>
      <c r="U17" s="45"/>
      <c r="V17" s="53"/>
    </row>
    <row r="18" s="30" customFormat="true" ht="18" customHeight="true" spans="1:22">
      <c r="A18" s="44">
        <v>2230203</v>
      </c>
      <c r="B18" s="44" t="s">
        <v>1815</v>
      </c>
      <c r="C18" s="38">
        <v>11</v>
      </c>
      <c r="D18" s="38"/>
      <c r="E18" s="45"/>
      <c r="F18" s="45"/>
      <c r="G18" s="45"/>
      <c r="H18" s="45"/>
      <c r="I18" s="45"/>
      <c r="J18" s="45"/>
      <c r="K18" s="45"/>
      <c r="L18" s="45"/>
      <c r="M18" s="45"/>
      <c r="N18" s="45"/>
      <c r="O18" s="45"/>
      <c r="P18" s="45"/>
      <c r="Q18" s="45"/>
      <c r="R18" s="45"/>
      <c r="S18" s="45"/>
      <c r="T18" s="45"/>
      <c r="U18" s="45"/>
      <c r="V18" s="53"/>
    </row>
    <row r="19" s="30" customFormat="true" ht="18" customHeight="true" spans="1:22">
      <c r="A19" s="44"/>
      <c r="B19" s="38" t="s">
        <v>1790</v>
      </c>
      <c r="C19" s="38">
        <v>12</v>
      </c>
      <c r="D19" s="38"/>
      <c r="E19" s="45"/>
      <c r="F19" s="45"/>
      <c r="G19" s="45"/>
      <c r="H19" s="45"/>
      <c r="I19" s="45"/>
      <c r="J19" s="45"/>
      <c r="K19" s="45"/>
      <c r="L19" s="45"/>
      <c r="M19" s="45"/>
      <c r="N19" s="45"/>
      <c r="O19" s="45"/>
      <c r="P19" s="45"/>
      <c r="Q19" s="45"/>
      <c r="R19" s="45"/>
      <c r="S19" s="45"/>
      <c r="T19" s="45"/>
      <c r="U19" s="45"/>
      <c r="V19" s="53"/>
    </row>
    <row r="20" s="30" customFormat="true" ht="18" customHeight="true" spans="1:22">
      <c r="A20" s="44">
        <v>2230299</v>
      </c>
      <c r="B20" s="45" t="s">
        <v>1816</v>
      </c>
      <c r="C20" s="38">
        <v>13</v>
      </c>
      <c r="D20" s="45"/>
      <c r="E20" s="45"/>
      <c r="F20" s="45"/>
      <c r="G20" s="45"/>
      <c r="H20" s="45"/>
      <c r="I20" s="45"/>
      <c r="J20" s="45"/>
      <c r="K20" s="45"/>
      <c r="L20" s="45"/>
      <c r="M20" s="45"/>
      <c r="N20" s="45"/>
      <c r="O20" s="45"/>
      <c r="P20" s="45"/>
      <c r="Q20" s="45"/>
      <c r="R20" s="45"/>
      <c r="S20" s="45"/>
      <c r="T20" s="45"/>
      <c r="U20" s="45"/>
      <c r="V20" s="53"/>
    </row>
    <row r="21" s="30" customFormat="true" ht="18" customHeight="true" spans="1:22">
      <c r="A21" s="44">
        <v>22303</v>
      </c>
      <c r="B21" s="44" t="s">
        <v>1817</v>
      </c>
      <c r="C21" s="38">
        <v>14</v>
      </c>
      <c r="D21" s="38"/>
      <c r="E21" s="45"/>
      <c r="F21" s="45"/>
      <c r="G21" s="45"/>
      <c r="H21" s="45"/>
      <c r="I21" s="45"/>
      <c r="J21" s="45"/>
      <c r="K21" s="45"/>
      <c r="L21" s="45"/>
      <c r="M21" s="45"/>
      <c r="N21" s="45"/>
      <c r="O21" s="45"/>
      <c r="P21" s="45"/>
      <c r="Q21" s="45"/>
      <c r="R21" s="45"/>
      <c r="S21" s="45"/>
      <c r="T21" s="45"/>
      <c r="U21" s="45"/>
      <c r="V21" s="53"/>
    </row>
    <row r="22" s="30" customFormat="true" ht="18" customHeight="true" spans="1:22">
      <c r="A22" s="44">
        <v>2230301</v>
      </c>
      <c r="B22" s="44" t="s">
        <v>1818</v>
      </c>
      <c r="C22" s="38">
        <v>15</v>
      </c>
      <c r="D22" s="45"/>
      <c r="E22" s="45"/>
      <c r="F22" s="45"/>
      <c r="G22" s="45"/>
      <c r="H22" s="45"/>
      <c r="I22" s="45"/>
      <c r="J22" s="45"/>
      <c r="K22" s="45"/>
      <c r="L22" s="45"/>
      <c r="M22" s="45"/>
      <c r="N22" s="45"/>
      <c r="O22" s="45"/>
      <c r="P22" s="45"/>
      <c r="Q22" s="45"/>
      <c r="R22" s="45"/>
      <c r="S22" s="45"/>
      <c r="T22" s="45"/>
      <c r="U22" s="45"/>
      <c r="V22" s="53"/>
    </row>
    <row r="23" s="30" customFormat="true" ht="18" customHeight="true" spans="1:22">
      <c r="A23" s="44">
        <v>22304</v>
      </c>
      <c r="B23" s="44" t="s">
        <v>1819</v>
      </c>
      <c r="C23" s="38">
        <v>16</v>
      </c>
      <c r="D23" s="38"/>
      <c r="E23" s="45"/>
      <c r="F23" s="45"/>
      <c r="G23" s="45"/>
      <c r="H23" s="45"/>
      <c r="I23" s="45"/>
      <c r="J23" s="45"/>
      <c r="K23" s="45"/>
      <c r="L23" s="45"/>
      <c r="M23" s="45"/>
      <c r="N23" s="45"/>
      <c r="O23" s="45"/>
      <c r="P23" s="45"/>
      <c r="Q23" s="45"/>
      <c r="R23" s="45"/>
      <c r="S23" s="45"/>
      <c r="T23" s="45"/>
      <c r="U23" s="45"/>
      <c r="V23" s="53"/>
    </row>
    <row r="24" s="30" customFormat="true" ht="18" customHeight="true" spans="1:22">
      <c r="A24" s="44">
        <v>2230401</v>
      </c>
      <c r="B24" s="44" t="s">
        <v>1820</v>
      </c>
      <c r="C24" s="38">
        <v>17</v>
      </c>
      <c r="D24" s="45"/>
      <c r="E24" s="45"/>
      <c r="F24" s="45"/>
      <c r="G24" s="45"/>
      <c r="H24" s="45"/>
      <c r="I24" s="45"/>
      <c r="J24" s="45"/>
      <c r="K24" s="45"/>
      <c r="L24" s="45"/>
      <c r="M24" s="45"/>
      <c r="N24" s="45"/>
      <c r="O24" s="45"/>
      <c r="P24" s="45"/>
      <c r="Q24" s="45"/>
      <c r="R24" s="45"/>
      <c r="S24" s="45"/>
      <c r="T24" s="45"/>
      <c r="U24" s="45"/>
      <c r="V24" s="53"/>
    </row>
    <row r="25" s="30" customFormat="true" ht="18" customHeight="true" spans="1:22">
      <c r="A25" s="44">
        <v>2230402</v>
      </c>
      <c r="B25" s="44" t="s">
        <v>1821</v>
      </c>
      <c r="C25" s="38">
        <v>18</v>
      </c>
      <c r="D25" s="38"/>
      <c r="E25" s="45"/>
      <c r="F25" s="45"/>
      <c r="G25" s="45"/>
      <c r="H25" s="45"/>
      <c r="I25" s="45"/>
      <c r="J25" s="45"/>
      <c r="K25" s="45"/>
      <c r="L25" s="45"/>
      <c r="M25" s="45"/>
      <c r="N25" s="45"/>
      <c r="O25" s="45"/>
      <c r="P25" s="45"/>
      <c r="Q25" s="45"/>
      <c r="R25" s="45"/>
      <c r="S25" s="45"/>
      <c r="T25" s="45"/>
      <c r="U25" s="45"/>
      <c r="V25" s="53"/>
    </row>
    <row r="26" s="30" customFormat="true" ht="18" customHeight="true" spans="1:22">
      <c r="A26" s="44">
        <v>2230499</v>
      </c>
      <c r="B26" s="44" t="s">
        <v>1822</v>
      </c>
      <c r="C26" s="38">
        <v>19</v>
      </c>
      <c r="D26" s="45"/>
      <c r="E26" s="45"/>
      <c r="F26" s="45"/>
      <c r="G26" s="45"/>
      <c r="H26" s="45"/>
      <c r="I26" s="45"/>
      <c r="J26" s="45"/>
      <c r="K26" s="45"/>
      <c r="L26" s="45"/>
      <c r="M26" s="45"/>
      <c r="N26" s="45"/>
      <c r="O26" s="45"/>
      <c r="P26" s="45"/>
      <c r="Q26" s="45"/>
      <c r="R26" s="45"/>
      <c r="S26" s="45"/>
      <c r="T26" s="45"/>
      <c r="U26" s="45"/>
      <c r="V26" s="53"/>
    </row>
    <row r="27" s="30" customFormat="true" ht="18" customHeight="true" spans="1:22">
      <c r="A27" s="44">
        <v>22399</v>
      </c>
      <c r="B27" s="44" t="s">
        <v>1823</v>
      </c>
      <c r="C27" s="38">
        <v>20</v>
      </c>
      <c r="D27" s="38"/>
      <c r="E27" s="45"/>
      <c r="F27" s="45"/>
      <c r="G27" s="45"/>
      <c r="H27" s="45"/>
      <c r="I27" s="45"/>
      <c r="J27" s="45"/>
      <c r="K27" s="45"/>
      <c r="L27" s="45"/>
      <c r="M27" s="45"/>
      <c r="N27" s="45"/>
      <c r="O27" s="45"/>
      <c r="P27" s="45"/>
      <c r="Q27" s="45"/>
      <c r="R27" s="45"/>
      <c r="S27" s="45"/>
      <c r="T27" s="45"/>
      <c r="U27" s="45"/>
      <c r="V27" s="53"/>
    </row>
    <row r="28" s="30" customFormat="true" ht="18" customHeight="true" spans="1:22">
      <c r="A28" s="44">
        <v>2239901</v>
      </c>
      <c r="B28" s="44" t="s">
        <v>1824</v>
      </c>
      <c r="C28" s="38">
        <v>21</v>
      </c>
      <c r="D28" s="45"/>
      <c r="E28" s="45"/>
      <c r="F28" s="45"/>
      <c r="G28" s="45"/>
      <c r="H28" s="45"/>
      <c r="I28" s="45"/>
      <c r="J28" s="45"/>
      <c r="K28" s="45"/>
      <c r="L28" s="45"/>
      <c r="M28" s="45"/>
      <c r="N28" s="45"/>
      <c r="O28" s="45"/>
      <c r="P28" s="45"/>
      <c r="Q28" s="45"/>
      <c r="R28" s="45"/>
      <c r="S28" s="45"/>
      <c r="T28" s="45"/>
      <c r="U28" s="45"/>
      <c r="V28" s="53"/>
    </row>
    <row r="29" s="30" customFormat="true" ht="18" customHeight="true" spans="1:22">
      <c r="A29" s="44"/>
      <c r="B29" s="46" t="s">
        <v>1038</v>
      </c>
      <c r="C29" s="38">
        <v>22</v>
      </c>
      <c r="D29" s="46"/>
      <c r="E29" s="46"/>
      <c r="F29" s="45"/>
      <c r="G29" s="45"/>
      <c r="H29" s="45"/>
      <c r="I29" s="45"/>
      <c r="J29" s="45"/>
      <c r="K29" s="45"/>
      <c r="L29" s="45"/>
      <c r="M29" s="45"/>
      <c r="N29" s="45"/>
      <c r="O29" s="45"/>
      <c r="P29" s="45"/>
      <c r="Q29" s="45"/>
      <c r="R29" s="45"/>
      <c r="S29" s="45"/>
      <c r="T29" s="45"/>
      <c r="U29" s="45"/>
      <c r="V29" s="45"/>
    </row>
    <row r="30" s="30" customFormat="true" ht="18" customHeight="true" spans="1:22">
      <c r="A30" s="44"/>
      <c r="B30" s="46" t="s">
        <v>1047</v>
      </c>
      <c r="C30" s="38">
        <v>23</v>
      </c>
      <c r="D30" s="38"/>
      <c r="E30" s="45"/>
      <c r="F30" s="50" t="s">
        <v>1777</v>
      </c>
      <c r="G30" s="45"/>
      <c r="H30" s="50" t="s">
        <v>1777</v>
      </c>
      <c r="I30" s="45"/>
      <c r="J30" s="50" t="s">
        <v>1777</v>
      </c>
      <c r="K30" s="45"/>
      <c r="L30" s="50" t="s">
        <v>1777</v>
      </c>
      <c r="M30" s="45"/>
      <c r="N30" s="45"/>
      <c r="O30" s="50" t="s">
        <v>1777</v>
      </c>
      <c r="P30" s="45"/>
      <c r="Q30" s="50" t="s">
        <v>1777</v>
      </c>
      <c r="R30" s="45"/>
      <c r="S30" s="50" t="s">
        <v>1777</v>
      </c>
      <c r="T30" s="45"/>
      <c r="U30" s="50" t="s">
        <v>1777</v>
      </c>
      <c r="V30" s="53"/>
    </row>
    <row r="31" s="30" customFormat="true" ht="18" customHeight="true" spans="1:22">
      <c r="A31" s="44"/>
      <c r="B31" s="46" t="s">
        <v>1825</v>
      </c>
      <c r="C31" s="38">
        <v>24</v>
      </c>
      <c r="D31" s="38"/>
      <c r="E31" s="38"/>
      <c r="F31" s="45"/>
      <c r="G31" s="45"/>
      <c r="H31" s="45"/>
      <c r="I31" s="45"/>
      <c r="J31" s="45"/>
      <c r="K31" s="45"/>
      <c r="L31" s="45"/>
      <c r="M31" s="45"/>
      <c r="N31" s="45"/>
      <c r="O31" s="45"/>
      <c r="P31" s="45"/>
      <c r="Q31" s="45"/>
      <c r="R31" s="45"/>
      <c r="S31" s="45"/>
      <c r="T31" s="45"/>
      <c r="U31" s="45"/>
      <c r="V31" s="45"/>
    </row>
    <row r="32" s="30" customFormat="true" ht="18" customHeight="true" spans="1:3">
      <c r="A32" s="47"/>
      <c r="C32" s="31"/>
    </row>
  </sheetData>
  <mergeCells count="18">
    <mergeCell ref="A1:V1"/>
    <mergeCell ref="A3:B3"/>
    <mergeCell ref="D4:L4"/>
    <mergeCell ref="M4:U4"/>
    <mergeCell ref="E5:F5"/>
    <mergeCell ref="G5:H5"/>
    <mergeCell ref="I5:J5"/>
    <mergeCell ref="K5:L5"/>
    <mergeCell ref="N5:O5"/>
    <mergeCell ref="P5:Q5"/>
    <mergeCell ref="R5:S5"/>
    <mergeCell ref="T5:U5"/>
    <mergeCell ref="A4:A6"/>
    <mergeCell ref="B4:B6"/>
    <mergeCell ref="C4:C6"/>
    <mergeCell ref="D5:D6"/>
    <mergeCell ref="M5:M6"/>
    <mergeCell ref="V4:V6"/>
  </mergeCells>
  <printOptions horizontalCentered="true" verticalCentered="true"/>
  <pageMargins left="0.15625" right="0.15625" top="0.354166666666667" bottom="0.235416666666667" header="0.313888888888889" footer="0.196527777777778"/>
  <pageSetup paperSize="9" scale="73"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opLeftCell="A7" workbookViewId="0">
      <selection activeCell="D20" sqref="D20"/>
    </sheetView>
  </sheetViews>
  <sheetFormatPr defaultColWidth="9" defaultRowHeight="14.25" outlineLevelCol="4"/>
  <cols>
    <col min="1" max="1" width="5.25" style="2" customWidth="true"/>
    <col min="2" max="2" width="42" style="2" customWidth="true"/>
    <col min="3" max="3" width="7.125" style="3" customWidth="true"/>
    <col min="4" max="5" width="12.625" style="4" customWidth="true"/>
    <col min="6" max="16384" width="9" style="5"/>
  </cols>
  <sheetData>
    <row r="1" ht="20.25" spans="1:5">
      <c r="A1" s="6" t="s">
        <v>1826</v>
      </c>
      <c r="B1" s="6"/>
      <c r="C1" s="6"/>
      <c r="D1" s="6"/>
      <c r="E1" s="6"/>
    </row>
    <row r="2" spans="1:5">
      <c r="A2" s="7"/>
      <c r="B2" s="7"/>
      <c r="C2" s="8"/>
      <c r="D2" s="9"/>
      <c r="E2" s="29" t="s">
        <v>1827</v>
      </c>
    </row>
    <row r="3" spans="1:5">
      <c r="A3" s="10" t="s">
        <v>1752</v>
      </c>
      <c r="B3" s="10"/>
      <c r="C3" s="11"/>
      <c r="D3" s="9"/>
      <c r="E3" s="29" t="s">
        <v>1828</v>
      </c>
    </row>
    <row r="4" ht="30" customHeight="true" spans="1:5">
      <c r="A4" s="12" t="s">
        <v>1829</v>
      </c>
      <c r="B4" s="12"/>
      <c r="C4" s="12" t="s">
        <v>1757</v>
      </c>
      <c r="D4" s="13" t="s">
        <v>1760</v>
      </c>
      <c r="E4" s="13" t="s">
        <v>1761</v>
      </c>
    </row>
    <row r="5" ht="24" customHeight="true" spans="1:5">
      <c r="A5" s="14" t="s">
        <v>1830</v>
      </c>
      <c r="B5" s="15"/>
      <c r="C5" s="15">
        <v>1</v>
      </c>
      <c r="D5" s="16" t="s">
        <v>1831</v>
      </c>
      <c r="E5" s="16" t="s">
        <v>1831</v>
      </c>
    </row>
    <row r="6" ht="20.1" customHeight="true" spans="1:5">
      <c r="A6" s="17"/>
      <c r="B6" s="18" t="s">
        <v>1832</v>
      </c>
      <c r="C6" s="12">
        <v>2</v>
      </c>
      <c r="D6" s="13"/>
      <c r="E6" s="13"/>
    </row>
    <row r="7" ht="20.1" customHeight="true" spans="1:5">
      <c r="A7" s="17"/>
      <c r="B7" s="18" t="s">
        <v>1833</v>
      </c>
      <c r="C7" s="12">
        <v>3</v>
      </c>
      <c r="D7" s="13"/>
      <c r="E7" s="13"/>
    </row>
    <row r="8" ht="19.5" customHeight="true" spans="1:5">
      <c r="A8" s="17"/>
      <c r="B8" s="19" t="s">
        <v>1834</v>
      </c>
      <c r="C8" s="12">
        <v>4</v>
      </c>
      <c r="D8" s="13"/>
      <c r="E8" s="13"/>
    </row>
    <row r="9" ht="20.1" customHeight="true" spans="1:5">
      <c r="A9" s="17"/>
      <c r="B9" s="18" t="s">
        <v>1835</v>
      </c>
      <c r="C9" s="12">
        <v>5</v>
      </c>
      <c r="D9" s="13"/>
      <c r="E9" s="13"/>
    </row>
    <row r="10" ht="20.1" customHeight="true" spans="1:5">
      <c r="A10" s="17"/>
      <c r="B10" s="18" t="s">
        <v>1836</v>
      </c>
      <c r="C10" s="12">
        <v>6</v>
      </c>
      <c r="D10" s="13"/>
      <c r="E10" s="13"/>
    </row>
    <row r="11" ht="20.1" customHeight="true" spans="1:5">
      <c r="A11" s="17"/>
      <c r="B11" s="18" t="s">
        <v>1837</v>
      </c>
      <c r="C11" s="12">
        <v>7</v>
      </c>
      <c r="D11" s="13"/>
      <c r="E11" s="13"/>
    </row>
    <row r="12" ht="20.1" customHeight="true" spans="1:5">
      <c r="A12" s="17"/>
      <c r="B12" s="18" t="s">
        <v>1838</v>
      </c>
      <c r="C12" s="12">
        <v>8</v>
      </c>
      <c r="D12" s="13"/>
      <c r="E12" s="13"/>
    </row>
    <row r="13" ht="20.1" customHeight="true" spans="1:5">
      <c r="A13" s="20" t="s">
        <v>1839</v>
      </c>
      <c r="B13" s="21"/>
      <c r="C13" s="15">
        <v>9</v>
      </c>
      <c r="D13" s="16" t="s">
        <v>1831</v>
      </c>
      <c r="E13" s="16" t="s">
        <v>1831</v>
      </c>
    </row>
    <row r="14" s="1" customFormat="true" ht="20.1" customHeight="true" spans="1:5">
      <c r="A14" s="20"/>
      <c r="B14" s="21" t="s">
        <v>1840</v>
      </c>
      <c r="C14" s="15">
        <v>10</v>
      </c>
      <c r="D14" s="16" t="s">
        <v>1831</v>
      </c>
      <c r="E14" s="16" t="s">
        <v>1831</v>
      </c>
    </row>
    <row r="15" ht="20.1" customHeight="true" spans="1:5">
      <c r="A15" s="17"/>
      <c r="B15" s="22" t="s">
        <v>1841</v>
      </c>
      <c r="C15" s="12">
        <v>11</v>
      </c>
      <c r="D15" s="13"/>
      <c r="E15" s="13"/>
    </row>
    <row r="16" ht="20.1" customHeight="true" spans="1:5">
      <c r="A16" s="17"/>
      <c r="B16" s="22" t="s">
        <v>1842</v>
      </c>
      <c r="C16" s="12">
        <v>12</v>
      </c>
      <c r="D16" s="13"/>
      <c r="E16" s="13"/>
    </row>
    <row r="17" ht="20.1" customHeight="true" spans="1:5">
      <c r="A17" s="17"/>
      <c r="B17" s="22" t="s">
        <v>1843</v>
      </c>
      <c r="C17" s="12">
        <v>13</v>
      </c>
      <c r="D17" s="13"/>
      <c r="E17" s="13"/>
    </row>
    <row r="18" ht="20.1" customHeight="true" spans="1:5">
      <c r="A18" s="17"/>
      <c r="B18" s="22" t="s">
        <v>1844</v>
      </c>
      <c r="C18" s="12">
        <v>14</v>
      </c>
      <c r="D18" s="13"/>
      <c r="E18" s="13"/>
    </row>
    <row r="19" ht="20.1" customHeight="true" spans="1:5">
      <c r="A19" s="17"/>
      <c r="B19" s="22" t="s">
        <v>1845</v>
      </c>
      <c r="C19" s="12">
        <v>15</v>
      </c>
      <c r="D19" s="13"/>
      <c r="E19" s="13"/>
    </row>
    <row r="20" ht="20.1" customHeight="true" spans="1:5">
      <c r="A20" s="17"/>
      <c r="B20" s="22" t="s">
        <v>1846</v>
      </c>
      <c r="C20" s="12">
        <v>16</v>
      </c>
      <c r="D20" s="13"/>
      <c r="E20" s="13"/>
    </row>
    <row r="21" s="1" customFormat="true" ht="19.5" customHeight="true" spans="1:5">
      <c r="A21" s="23"/>
      <c r="B21" s="24" t="s">
        <v>1847</v>
      </c>
      <c r="C21" s="15">
        <v>17</v>
      </c>
      <c r="D21" s="16" t="s">
        <v>1831</v>
      </c>
      <c r="E21" s="16" t="s">
        <v>1831</v>
      </c>
    </row>
    <row r="22" ht="20.1" customHeight="true" spans="1:5">
      <c r="A22" s="17"/>
      <c r="B22" s="22" t="s">
        <v>1841</v>
      </c>
      <c r="C22" s="12">
        <v>18</v>
      </c>
      <c r="D22" s="13"/>
      <c r="E22" s="13"/>
    </row>
    <row r="23" ht="20.1" customHeight="true" spans="1:5">
      <c r="A23" s="17"/>
      <c r="B23" s="22" t="s">
        <v>1842</v>
      </c>
      <c r="C23" s="12">
        <v>19</v>
      </c>
      <c r="D23" s="13"/>
      <c r="E23" s="13"/>
    </row>
    <row r="24" ht="20.1" customHeight="true" spans="1:5">
      <c r="A24" s="17"/>
      <c r="B24" s="22" t="s">
        <v>1843</v>
      </c>
      <c r="C24" s="12">
        <v>20</v>
      </c>
      <c r="D24" s="13"/>
      <c r="E24" s="13"/>
    </row>
    <row r="25" ht="20.1" customHeight="true" spans="1:5">
      <c r="A25" s="17"/>
      <c r="B25" s="22" t="s">
        <v>1844</v>
      </c>
      <c r="C25" s="12">
        <v>21</v>
      </c>
      <c r="D25" s="13"/>
      <c r="E25" s="13"/>
    </row>
    <row r="26" ht="20.1" customHeight="true" spans="1:5">
      <c r="A26" s="17"/>
      <c r="B26" s="22" t="s">
        <v>1845</v>
      </c>
      <c r="C26" s="12">
        <v>22</v>
      </c>
      <c r="D26" s="13"/>
      <c r="E26" s="13"/>
    </row>
    <row r="27" ht="20.1" customHeight="true" spans="1:5">
      <c r="A27" s="17"/>
      <c r="B27" s="22" t="s">
        <v>1846</v>
      </c>
      <c r="C27" s="12">
        <v>23</v>
      </c>
      <c r="D27" s="13"/>
      <c r="E27" s="13"/>
    </row>
    <row r="28" ht="20.1" customHeight="true" spans="1:5">
      <c r="A28" s="20" t="s">
        <v>1848</v>
      </c>
      <c r="B28" s="25"/>
      <c r="C28" s="15">
        <v>24</v>
      </c>
      <c r="D28" s="16" t="s">
        <v>1831</v>
      </c>
      <c r="E28" s="16" t="s">
        <v>1831</v>
      </c>
    </row>
    <row r="29" ht="20.1" customHeight="true" spans="1:5">
      <c r="A29" s="17"/>
      <c r="B29" s="22" t="s">
        <v>1849</v>
      </c>
      <c r="C29" s="12">
        <v>25</v>
      </c>
      <c r="D29" s="26"/>
      <c r="E29" s="26"/>
    </row>
    <row r="30" ht="20.1" customHeight="true" spans="1:5">
      <c r="A30" s="17"/>
      <c r="B30" s="22" t="s">
        <v>1850</v>
      </c>
      <c r="C30" s="12">
        <v>26</v>
      </c>
      <c r="D30" s="26"/>
      <c r="E30" s="26"/>
    </row>
    <row r="31" ht="20.1" customHeight="true" spans="1:5">
      <c r="A31" s="20" t="s">
        <v>1851</v>
      </c>
      <c r="B31" s="25"/>
      <c r="C31" s="15">
        <v>27</v>
      </c>
      <c r="D31" s="27" t="s">
        <v>1831</v>
      </c>
      <c r="E31" s="27" t="s">
        <v>1831</v>
      </c>
    </row>
    <row r="32" ht="20.1" customHeight="true" spans="1:5">
      <c r="A32" s="28"/>
      <c r="B32" s="22" t="s">
        <v>1852</v>
      </c>
      <c r="C32" s="12">
        <v>28</v>
      </c>
      <c r="D32" s="26"/>
      <c r="E32" s="26"/>
    </row>
    <row r="33" ht="20.1" customHeight="true" spans="1:5">
      <c r="A33" s="28"/>
      <c r="B33" s="22" t="s">
        <v>1853</v>
      </c>
      <c r="C33" s="12">
        <v>29</v>
      </c>
      <c r="D33" s="26"/>
      <c r="E33" s="26"/>
    </row>
  </sheetData>
  <mergeCells count="3">
    <mergeCell ref="A1:E1"/>
    <mergeCell ref="A3:B3"/>
    <mergeCell ref="A4:B4"/>
  </mergeCells>
  <printOptions horizontalCentered="true" verticalCentered="true"/>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showGridLines="0" showZeros="0" workbookViewId="0">
      <selection activeCell="A2" sqref="A1:A15"/>
    </sheetView>
  </sheetViews>
  <sheetFormatPr defaultColWidth="9" defaultRowHeight="14.25"/>
  <cols>
    <col min="1" max="1" width="117.375" style="383" customWidth="true"/>
    <col min="2" max="16384" width="9" style="383"/>
  </cols>
  <sheetData>
    <row r="1" ht="48.75" customHeight="true" spans="1:1">
      <c r="A1" s="384" t="s">
        <v>8</v>
      </c>
    </row>
    <row r="2" s="381" customFormat="true" ht="27.95" customHeight="true" spans="1:1">
      <c r="A2" s="385" t="s">
        <v>9</v>
      </c>
    </row>
    <row r="3" s="381" customFormat="true" ht="27.95" customHeight="true" spans="1:1">
      <c r="A3" s="385" t="s">
        <v>10</v>
      </c>
    </row>
    <row r="4" s="381" customFormat="true" ht="27.95" customHeight="true" spans="1:1">
      <c r="A4" s="385" t="s">
        <v>11</v>
      </c>
    </row>
    <row r="5" s="381" customFormat="true" ht="27.95" customHeight="true" spans="1:1">
      <c r="A5" s="385" t="s">
        <v>12</v>
      </c>
    </row>
    <row r="6" s="381" customFormat="true" ht="27.95" customHeight="true" spans="1:1">
      <c r="A6" s="385" t="s">
        <v>13</v>
      </c>
    </row>
    <row r="7" s="381" customFormat="true" ht="27.95" customHeight="true" spans="1:1">
      <c r="A7" s="385" t="s">
        <v>14</v>
      </c>
    </row>
    <row r="8" s="381" customFormat="true" ht="27.95" customHeight="true" spans="1:1">
      <c r="A8" s="385" t="s">
        <v>15</v>
      </c>
    </row>
    <row r="9" s="381" customFormat="true" ht="27.95" customHeight="true" spans="1:1">
      <c r="A9" s="385" t="s">
        <v>16</v>
      </c>
    </row>
    <row r="10" s="381" customFormat="true" ht="27.95" customHeight="true" spans="1:1">
      <c r="A10" s="385" t="s">
        <v>17</v>
      </c>
    </row>
    <row r="11" s="381" customFormat="true" ht="27.95" customHeight="true" spans="1:1">
      <c r="A11" s="385" t="s">
        <v>18</v>
      </c>
    </row>
    <row r="12" s="381" customFormat="true" ht="27.95" customHeight="true" spans="1:1">
      <c r="A12" s="385" t="s">
        <v>19</v>
      </c>
    </row>
    <row r="13" s="381" customFormat="true" ht="27.95" customHeight="true" spans="1:1">
      <c r="A13" s="385" t="s">
        <v>20</v>
      </c>
    </row>
    <row r="14" s="382" customFormat="true" ht="27.95" customHeight="true" spans="1:1">
      <c r="A14" s="385" t="s">
        <v>21</v>
      </c>
    </row>
    <row r="15" ht="27.95" customHeight="true" spans="1:1">
      <c r="A15" s="385" t="s">
        <v>22</v>
      </c>
    </row>
  </sheetData>
  <printOptions horizontalCentered="true"/>
  <pageMargins left="0.75" right="0.75" top="0.438888888888889" bottom="0.659027777777778" header="0.21875" footer="0.509027777777778"/>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D37"/>
  <sheetViews>
    <sheetView showGridLines="0" showZeros="0" zoomScale="93" zoomScaleNormal="93" workbookViewId="0">
      <pane ySplit="4" topLeftCell="A5" activePane="bottomLeft" state="frozen"/>
      <selection/>
      <selection pane="bottomLeft" activeCell="C22" sqref="A1:D33"/>
    </sheetView>
  </sheetViews>
  <sheetFormatPr defaultColWidth="9" defaultRowHeight="14.25" outlineLevelCol="3"/>
  <cols>
    <col min="1" max="1" width="33" style="126" customWidth="true"/>
    <col min="2" max="2" width="17" style="126" customWidth="true"/>
    <col min="3" max="3" width="22.625" style="126" customWidth="true"/>
    <col min="4" max="4" width="25" style="126" customWidth="true"/>
    <col min="5" max="16384" width="9" style="126"/>
  </cols>
  <sheetData>
    <row r="1" ht="18" customHeight="true" spans="1:1">
      <c r="A1" s="127" t="s">
        <v>23</v>
      </c>
    </row>
    <row r="2" s="127" customFormat="true" ht="20.25" spans="1:4">
      <c r="A2" s="88" t="s">
        <v>24</v>
      </c>
      <c r="B2" s="88"/>
      <c r="C2" s="88"/>
      <c r="D2" s="88"/>
    </row>
    <row r="3" ht="20.25" customHeight="true" spans="1:4">
      <c r="A3" s="127"/>
      <c r="D3" s="374" t="s">
        <v>25</v>
      </c>
    </row>
    <row r="4" ht="31.5" customHeight="true" spans="1:4">
      <c r="A4" s="152" t="s">
        <v>26</v>
      </c>
      <c r="B4" s="153" t="s">
        <v>27</v>
      </c>
      <c r="C4" s="152" t="s">
        <v>28</v>
      </c>
      <c r="D4" s="152" t="s">
        <v>29</v>
      </c>
    </row>
    <row r="5" ht="20.1" customHeight="true" spans="1:4">
      <c r="A5" s="95" t="s">
        <v>30</v>
      </c>
      <c r="B5" s="95">
        <f>SUM(B6:B21)</f>
        <v>11402</v>
      </c>
      <c r="C5" s="95">
        <f>SUM(C6:C21)</f>
        <v>8500</v>
      </c>
      <c r="D5" s="375">
        <f>IFERROR(C5/B5,0)</f>
        <v>0.745483248552886</v>
      </c>
    </row>
    <row r="6" ht="20.1" customHeight="true" spans="1:4">
      <c r="A6" s="97" t="s">
        <v>31</v>
      </c>
      <c r="B6" s="376">
        <v>2953</v>
      </c>
      <c r="C6" s="97">
        <v>3116</v>
      </c>
      <c r="D6" s="377">
        <f t="shared" ref="D6:D33" si="0">IFERROR(C6/B6,0)</f>
        <v>1.05519810362343</v>
      </c>
    </row>
    <row r="7" ht="20.1" customHeight="true" spans="1:4">
      <c r="A7" s="97" t="s">
        <v>32</v>
      </c>
      <c r="B7" s="376">
        <v>641</v>
      </c>
      <c r="C7" s="97">
        <v>686</v>
      </c>
      <c r="D7" s="377">
        <f t="shared" si="0"/>
        <v>1.07020280811232</v>
      </c>
    </row>
    <row r="8" ht="20.1" customHeight="true" spans="1:4">
      <c r="A8" s="97" t="s">
        <v>33</v>
      </c>
      <c r="B8" s="376"/>
      <c r="C8" s="97"/>
      <c r="D8" s="377">
        <f t="shared" si="0"/>
        <v>0</v>
      </c>
    </row>
    <row r="9" ht="20.1" customHeight="true" spans="1:4">
      <c r="A9" s="97" t="s">
        <v>34</v>
      </c>
      <c r="B9" s="376">
        <v>225</v>
      </c>
      <c r="C9" s="97">
        <v>235</v>
      </c>
      <c r="D9" s="377">
        <f t="shared" si="0"/>
        <v>1.04444444444444</v>
      </c>
    </row>
    <row r="10" ht="20.1" customHeight="true" spans="1:4">
      <c r="A10" s="97" t="s">
        <v>35</v>
      </c>
      <c r="B10" s="376">
        <v>0</v>
      </c>
      <c r="C10" s="97"/>
      <c r="D10" s="377">
        <f t="shared" si="0"/>
        <v>0</v>
      </c>
    </row>
    <row r="11" ht="20.1" customHeight="true" spans="1:4">
      <c r="A11" s="97" t="s">
        <v>36</v>
      </c>
      <c r="B11" s="376">
        <v>732</v>
      </c>
      <c r="C11" s="97">
        <v>740</v>
      </c>
      <c r="D11" s="377">
        <f t="shared" si="0"/>
        <v>1.01092896174863</v>
      </c>
    </row>
    <row r="12" ht="20.1" customHeight="true" spans="1:4">
      <c r="A12" s="97" t="s">
        <v>37</v>
      </c>
      <c r="B12" s="376">
        <v>134</v>
      </c>
      <c r="C12" s="97">
        <v>158</v>
      </c>
      <c r="D12" s="377">
        <f t="shared" si="0"/>
        <v>1.17910447761194</v>
      </c>
    </row>
    <row r="13" ht="20.1" customHeight="true" spans="1:4">
      <c r="A13" s="97" t="s">
        <v>38</v>
      </c>
      <c r="B13" s="376">
        <v>301</v>
      </c>
      <c r="C13" s="97">
        <v>262</v>
      </c>
      <c r="D13" s="377">
        <f t="shared" si="0"/>
        <v>0.870431893687708</v>
      </c>
    </row>
    <row r="14" ht="20.1" customHeight="true" spans="1:4">
      <c r="A14" s="97" t="s">
        <v>39</v>
      </c>
      <c r="B14" s="376">
        <v>132</v>
      </c>
      <c r="C14" s="97">
        <v>132</v>
      </c>
      <c r="D14" s="377">
        <f t="shared" si="0"/>
        <v>1</v>
      </c>
    </row>
    <row r="15" ht="20.1" customHeight="true" spans="1:4">
      <c r="A15" s="97" t="s">
        <v>40</v>
      </c>
      <c r="B15" s="376">
        <v>445</v>
      </c>
      <c r="C15" s="97">
        <v>532</v>
      </c>
      <c r="D15" s="377">
        <f t="shared" si="0"/>
        <v>1.19550561797753</v>
      </c>
    </row>
    <row r="16" ht="20.1" customHeight="true" spans="1:4">
      <c r="A16" s="97" t="s">
        <v>41</v>
      </c>
      <c r="B16" s="376">
        <v>746</v>
      </c>
      <c r="C16" s="97">
        <v>696</v>
      </c>
      <c r="D16" s="377">
        <f t="shared" si="0"/>
        <v>0.932975871313673</v>
      </c>
    </row>
    <row r="17" ht="20.1" customHeight="true" spans="1:4">
      <c r="A17" s="97" t="s">
        <v>42</v>
      </c>
      <c r="B17" s="376">
        <v>3124</v>
      </c>
      <c r="C17" s="97">
        <v>723</v>
      </c>
      <c r="D17" s="377">
        <f t="shared" si="0"/>
        <v>0.231434058898848</v>
      </c>
    </row>
    <row r="18" ht="20.1" customHeight="true" spans="1:4">
      <c r="A18" s="97" t="s">
        <v>43</v>
      </c>
      <c r="B18" s="376">
        <v>1949</v>
      </c>
      <c r="C18" s="97">
        <v>1200</v>
      </c>
      <c r="D18" s="377">
        <f t="shared" si="0"/>
        <v>0.615700359158543</v>
      </c>
    </row>
    <row r="19" ht="20.1" customHeight="true" spans="1:4">
      <c r="A19" s="97" t="s">
        <v>44</v>
      </c>
      <c r="B19" s="376"/>
      <c r="C19" s="97"/>
      <c r="D19" s="377">
        <f t="shared" si="0"/>
        <v>0</v>
      </c>
    </row>
    <row r="20" ht="20.1" customHeight="true" spans="1:4">
      <c r="A20" s="97" t="s">
        <v>45</v>
      </c>
      <c r="B20" s="376">
        <v>20</v>
      </c>
      <c r="C20" s="97">
        <v>20</v>
      </c>
      <c r="D20" s="377">
        <f t="shared" si="0"/>
        <v>1</v>
      </c>
    </row>
    <row r="21" ht="20.1" customHeight="true" spans="1:4">
      <c r="A21" s="97" t="s">
        <v>46</v>
      </c>
      <c r="B21" s="97"/>
      <c r="C21" s="97"/>
      <c r="D21" s="377">
        <f t="shared" si="0"/>
        <v>0</v>
      </c>
    </row>
    <row r="22" ht="21" customHeight="true" spans="1:4">
      <c r="A22" s="95" t="s">
        <v>47</v>
      </c>
      <c r="B22" s="95">
        <f>SUM(B23:B30)</f>
        <v>5491</v>
      </c>
      <c r="C22" s="95">
        <f>SUM(C23:C30)</f>
        <v>9576</v>
      </c>
      <c r="D22" s="375">
        <f t="shared" si="0"/>
        <v>1.7439446366782</v>
      </c>
    </row>
    <row r="23" ht="20.1" customHeight="true" spans="1:4">
      <c r="A23" s="97" t="s">
        <v>48</v>
      </c>
      <c r="B23" s="97">
        <v>1253</v>
      </c>
      <c r="C23" s="378">
        <v>1726</v>
      </c>
      <c r="D23" s="377">
        <f t="shared" si="0"/>
        <v>1.37749401436552</v>
      </c>
    </row>
    <row r="24" ht="20.1" customHeight="true" spans="1:4">
      <c r="A24" s="97" t="s">
        <v>49</v>
      </c>
      <c r="B24" s="97">
        <v>865</v>
      </c>
      <c r="C24" s="378">
        <v>1964</v>
      </c>
      <c r="D24" s="377">
        <f t="shared" si="0"/>
        <v>2.27052023121387</v>
      </c>
    </row>
    <row r="25" ht="20.1" customHeight="true" spans="1:4">
      <c r="A25" s="97" t="s">
        <v>50</v>
      </c>
      <c r="B25" s="97">
        <v>1553</v>
      </c>
      <c r="C25" s="378">
        <v>1820</v>
      </c>
      <c r="D25" s="377">
        <f t="shared" si="0"/>
        <v>1.17192530585963</v>
      </c>
    </row>
    <row r="26" ht="20.1" customHeight="true" spans="1:4">
      <c r="A26" s="97" t="s">
        <v>51</v>
      </c>
      <c r="B26" s="97"/>
      <c r="C26" s="97"/>
      <c r="D26" s="377">
        <f t="shared" si="0"/>
        <v>0</v>
      </c>
    </row>
    <row r="27" ht="20.1" customHeight="true" spans="1:4">
      <c r="A27" s="97" t="s">
        <v>52</v>
      </c>
      <c r="B27" s="97">
        <v>277</v>
      </c>
      <c r="C27" s="97">
        <v>566</v>
      </c>
      <c r="D27" s="377">
        <f t="shared" si="0"/>
        <v>2.04332129963899</v>
      </c>
    </row>
    <row r="28" ht="20.1" customHeight="true" spans="1:4">
      <c r="A28" s="97" t="s">
        <v>53</v>
      </c>
      <c r="B28" s="97">
        <v>269</v>
      </c>
      <c r="C28" s="97">
        <v>1056</v>
      </c>
      <c r="D28" s="377">
        <f t="shared" si="0"/>
        <v>3.92565055762082</v>
      </c>
    </row>
    <row r="29" s="373" customFormat="true" ht="20.1" customHeight="true" spans="1:4">
      <c r="A29" s="97" t="s">
        <v>54</v>
      </c>
      <c r="B29" s="97">
        <v>1172</v>
      </c>
      <c r="C29" s="379">
        <v>1012</v>
      </c>
      <c r="D29" s="377">
        <f t="shared" si="0"/>
        <v>0.863481228668942</v>
      </c>
    </row>
    <row r="30" s="373" customFormat="true" ht="20.1" customHeight="true" spans="1:4">
      <c r="A30" s="97" t="s">
        <v>55</v>
      </c>
      <c r="B30" s="97">
        <v>102</v>
      </c>
      <c r="C30" s="379">
        <v>1432</v>
      </c>
      <c r="D30" s="377">
        <f t="shared" si="0"/>
        <v>14.0392156862745</v>
      </c>
    </row>
    <row r="31" s="373" customFormat="true" ht="20.1" customHeight="true" spans="1:4">
      <c r="A31" s="97" t="s">
        <v>0</v>
      </c>
      <c r="B31" s="379"/>
      <c r="C31" s="379"/>
      <c r="D31" s="377">
        <f t="shared" si="0"/>
        <v>0</v>
      </c>
    </row>
    <row r="32" ht="20.1" customHeight="true" spans="1:4">
      <c r="A32" s="97" t="s">
        <v>0</v>
      </c>
      <c r="B32" s="97"/>
      <c r="C32" s="97"/>
      <c r="D32" s="377">
        <f t="shared" si="0"/>
        <v>0</v>
      </c>
    </row>
    <row r="33" ht="20.1" customHeight="true" spans="1:4">
      <c r="A33" s="103" t="s">
        <v>56</v>
      </c>
      <c r="B33" s="104">
        <f>SUM(B5,B22)</f>
        <v>16893</v>
      </c>
      <c r="C33" s="104">
        <f>SUM(C5,C22)</f>
        <v>18076</v>
      </c>
      <c r="D33" s="380">
        <f t="shared" si="0"/>
        <v>1.0700290060972</v>
      </c>
    </row>
    <row r="34" ht="20.1" customHeight="true"/>
    <row r="35" ht="20.1" customHeight="true"/>
    <row r="36" ht="20.1" customHeight="true"/>
    <row r="37" ht="20.1" customHeight="true"/>
  </sheetData>
  <mergeCells count="1">
    <mergeCell ref="A2:D2"/>
  </mergeCells>
  <printOptions horizontalCentered="true"/>
  <pageMargins left="0.471527777777778" right="0.471527777777778" top="0.196527777777778" bottom="0.0777777777777778" header="0" footer="0"/>
  <pageSetup paperSize="9" scale="80"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7"/>
  <sheetViews>
    <sheetView workbookViewId="0">
      <selection activeCell="C16" sqref="$A1:$XFD1048576"/>
    </sheetView>
  </sheetViews>
  <sheetFormatPr defaultColWidth="9" defaultRowHeight="14.25" outlineLevelCol="4"/>
  <cols>
    <col min="1" max="1" width="41.75" style="146" customWidth="true"/>
    <col min="2" max="2" width="16.875" style="146" customWidth="true"/>
    <col min="3" max="3" width="16.375" style="324" customWidth="true"/>
    <col min="4" max="4" width="16.375" style="325" customWidth="true"/>
    <col min="5" max="5" width="16.375" style="146" customWidth="true"/>
    <col min="6" max="6" width="15.25" style="146" customWidth="true"/>
    <col min="7" max="7" width="11.875" style="146" customWidth="true"/>
    <col min="8" max="8" width="16.25" style="146" customWidth="true"/>
    <col min="9" max="16384" width="9" style="146"/>
  </cols>
  <sheetData>
    <row r="1" spans="1:5">
      <c r="A1" s="326" t="s">
        <v>57</v>
      </c>
      <c r="E1" s="344" t="s">
        <v>0</v>
      </c>
    </row>
    <row r="2" ht="20.25" spans="1:5">
      <c r="A2" s="195" t="s">
        <v>58</v>
      </c>
      <c r="B2" s="195"/>
      <c r="C2" s="327"/>
      <c r="D2" s="328"/>
      <c r="E2" s="195"/>
    </row>
    <row r="3" spans="5:5">
      <c r="E3" s="344" t="s">
        <v>25</v>
      </c>
    </row>
    <row r="4" ht="45.75" customHeight="true" spans="1:5">
      <c r="A4" s="329" t="s">
        <v>59</v>
      </c>
      <c r="B4" s="330" t="s">
        <v>60</v>
      </c>
      <c r="C4" s="331" t="s">
        <v>28</v>
      </c>
      <c r="D4" s="332" t="s">
        <v>29</v>
      </c>
      <c r="E4" s="329" t="s">
        <v>61</v>
      </c>
    </row>
    <row r="5" spans="1:5">
      <c r="A5" s="104" t="s">
        <v>62</v>
      </c>
      <c r="B5" s="104">
        <f>SUM(B6,B18,B27,B38,B49,B60,B71,B83,B92,B105,B115,B124,B135,B148,B155,B163,B169,B176,B183,B190,B197,B204,B212,B218,B224,B231,B246)</f>
        <v>21596</v>
      </c>
      <c r="C5" s="333">
        <f>SUM(C6,C18,C27,C38,C49,C60,C71,C83,C92,C105,C115,C124,C135,C148,C155,C163,C169,C176,C183,C190,C197,C204,C212,C218,C224,C231,C246)</f>
        <v>12136.1004</v>
      </c>
      <c r="D5" s="186">
        <f t="shared" ref="D5:D8" si="0">C5/B5</f>
        <v>0.561960566771625</v>
      </c>
      <c r="E5" s="104"/>
    </row>
    <row r="6" spans="1:5">
      <c r="A6" s="334" t="s">
        <v>63</v>
      </c>
      <c r="B6" s="335">
        <f>SUM(B7:B17)</f>
        <v>434</v>
      </c>
      <c r="C6" s="336">
        <f>SUM(C7:C17)</f>
        <v>431.4392</v>
      </c>
      <c r="D6" s="188">
        <f t="shared" si="0"/>
        <v>0.994099539170507</v>
      </c>
      <c r="E6" s="95"/>
    </row>
    <row r="7" spans="1:5">
      <c r="A7" s="337" t="s">
        <v>64</v>
      </c>
      <c r="B7" s="338">
        <v>215</v>
      </c>
      <c r="C7" s="339">
        <v>221.4392</v>
      </c>
      <c r="D7" s="156">
        <f t="shared" si="0"/>
        <v>1.02994976744186</v>
      </c>
      <c r="E7" s="155"/>
    </row>
    <row r="8" spans="1:5">
      <c r="A8" s="337" t="s">
        <v>65</v>
      </c>
      <c r="B8" s="338">
        <v>189</v>
      </c>
      <c r="C8" s="339">
        <v>175</v>
      </c>
      <c r="D8" s="156">
        <f t="shared" si="0"/>
        <v>0.925925925925926</v>
      </c>
      <c r="E8" s="155"/>
    </row>
    <row r="9" spans="1:5">
      <c r="A9" s="340" t="s">
        <v>66</v>
      </c>
      <c r="B9" s="155"/>
      <c r="C9" s="339">
        <v>35</v>
      </c>
      <c r="D9" s="156"/>
      <c r="E9" s="155"/>
    </row>
    <row r="10" spans="1:5">
      <c r="A10" s="340" t="s">
        <v>67</v>
      </c>
      <c r="B10" s="155">
        <v>30</v>
      </c>
      <c r="C10" s="173"/>
      <c r="D10" s="156">
        <f>C10/B10</f>
        <v>0</v>
      </c>
      <c r="E10" s="155"/>
    </row>
    <row r="11" spans="1:5">
      <c r="A11" s="340" t="s">
        <v>68</v>
      </c>
      <c r="B11" s="155"/>
      <c r="C11" s="173"/>
      <c r="D11" s="156"/>
      <c r="E11" s="155"/>
    </row>
    <row r="12" spans="1:5">
      <c r="A12" s="155" t="s">
        <v>69</v>
      </c>
      <c r="B12" s="155"/>
      <c r="C12" s="173"/>
      <c r="D12" s="156"/>
      <c r="E12" s="155"/>
    </row>
    <row r="13" spans="1:5">
      <c r="A13" s="155" t="s">
        <v>70</v>
      </c>
      <c r="B13" s="155"/>
      <c r="C13" s="173"/>
      <c r="D13" s="156"/>
      <c r="E13" s="155"/>
    </row>
    <row r="14" spans="1:5">
      <c r="A14" s="155" t="s">
        <v>71</v>
      </c>
      <c r="B14" s="155"/>
      <c r="C14" s="173"/>
      <c r="D14" s="156"/>
      <c r="E14" s="155"/>
    </row>
    <row r="15" spans="1:5">
      <c r="A15" s="155" t="s">
        <v>72</v>
      </c>
      <c r="B15" s="155"/>
      <c r="C15" s="173"/>
      <c r="D15" s="156"/>
      <c r="E15" s="155"/>
    </row>
    <row r="16" spans="1:5">
      <c r="A16" s="155" t="s">
        <v>73</v>
      </c>
      <c r="B16" s="155"/>
      <c r="C16" s="173"/>
      <c r="D16" s="156"/>
      <c r="E16" s="155"/>
    </row>
    <row r="17" spans="1:5">
      <c r="A17" s="155" t="s">
        <v>74</v>
      </c>
      <c r="B17" s="155"/>
      <c r="C17" s="173"/>
      <c r="D17" s="156"/>
      <c r="E17" s="155"/>
    </row>
    <row r="18" spans="1:5">
      <c r="A18" s="334" t="s">
        <v>75</v>
      </c>
      <c r="B18" s="335">
        <f>SUM(B19:B26)</f>
        <v>349</v>
      </c>
      <c r="C18" s="336">
        <f>SUM(C19:C26)</f>
        <v>361.7786</v>
      </c>
      <c r="D18" s="188">
        <f>C18/B18</f>
        <v>1.03661489971347</v>
      </c>
      <c r="E18" s="95"/>
    </row>
    <row r="19" spans="1:5">
      <c r="A19" s="337" t="s">
        <v>64</v>
      </c>
      <c r="B19" s="155">
        <v>200</v>
      </c>
      <c r="C19" s="339">
        <v>229.7786</v>
      </c>
      <c r="D19" s="156">
        <f>C19/B19</f>
        <v>1.148893</v>
      </c>
      <c r="E19" s="155"/>
    </row>
    <row r="20" spans="1:5">
      <c r="A20" s="337" t="s">
        <v>65</v>
      </c>
      <c r="B20" s="155">
        <v>112</v>
      </c>
      <c r="C20" s="339">
        <v>72</v>
      </c>
      <c r="D20" s="156">
        <f t="shared" ref="D20:D27" si="1">C20/B20</f>
        <v>0.642857142857143</v>
      </c>
      <c r="E20" s="155"/>
    </row>
    <row r="21" spans="1:5">
      <c r="A21" s="340" t="s">
        <v>66</v>
      </c>
      <c r="B21" s="155"/>
      <c r="C21" s="339"/>
      <c r="D21" s="156"/>
      <c r="E21" s="155"/>
    </row>
    <row r="22" spans="1:5">
      <c r="A22" s="340" t="s">
        <v>76</v>
      </c>
      <c r="B22" s="155">
        <v>34</v>
      </c>
      <c r="C22" s="339">
        <v>60</v>
      </c>
      <c r="D22" s="156">
        <f t="shared" si="1"/>
        <v>1.76470588235294</v>
      </c>
      <c r="E22" s="155"/>
    </row>
    <row r="23" spans="1:5">
      <c r="A23" s="340" t="s">
        <v>77</v>
      </c>
      <c r="B23" s="155">
        <v>3</v>
      </c>
      <c r="C23" s="339"/>
      <c r="D23" s="156">
        <f t="shared" si="1"/>
        <v>0</v>
      </c>
      <c r="E23" s="155"/>
    </row>
    <row r="24" spans="1:5">
      <c r="A24" s="340" t="s">
        <v>78</v>
      </c>
      <c r="B24" s="155"/>
      <c r="C24" s="339"/>
      <c r="D24" s="156"/>
      <c r="E24" s="155"/>
    </row>
    <row r="25" spans="1:5">
      <c r="A25" s="340" t="s">
        <v>73</v>
      </c>
      <c r="B25" s="155"/>
      <c r="C25" s="173"/>
      <c r="D25" s="156"/>
      <c r="E25" s="155"/>
    </row>
    <row r="26" spans="1:5">
      <c r="A26" s="340" t="s">
        <v>79</v>
      </c>
      <c r="B26" s="155"/>
      <c r="C26" s="173"/>
      <c r="D26" s="156"/>
      <c r="E26" s="155"/>
    </row>
    <row r="27" spans="1:5">
      <c r="A27" s="334" t="s">
        <v>80</v>
      </c>
      <c r="B27" s="335">
        <f>SUM(B28:B37)</f>
        <v>8434</v>
      </c>
      <c r="C27" s="336">
        <f>SUM(C28:C37)</f>
        <v>6444.878</v>
      </c>
      <c r="D27" s="188">
        <f t="shared" si="1"/>
        <v>0.76415437514821</v>
      </c>
      <c r="E27" s="95"/>
    </row>
    <row r="28" spans="1:5">
      <c r="A28" s="337" t="s">
        <v>64</v>
      </c>
      <c r="B28" s="338">
        <v>3826</v>
      </c>
      <c r="C28" s="339">
        <v>3492</v>
      </c>
      <c r="D28" s="156">
        <f t="shared" ref="D28:D38" si="2">C28/B28</f>
        <v>0.91270256142185</v>
      </c>
      <c r="E28" s="155"/>
    </row>
    <row r="29" spans="1:5">
      <c r="A29" s="337" t="s">
        <v>65</v>
      </c>
      <c r="B29" s="338">
        <v>2701</v>
      </c>
      <c r="C29" s="339">
        <v>1918.9174</v>
      </c>
      <c r="D29" s="156">
        <f t="shared" si="2"/>
        <v>0.710447019622362</v>
      </c>
      <c r="E29" s="155"/>
    </row>
    <row r="30" spans="1:5">
      <c r="A30" s="340" t="s">
        <v>66</v>
      </c>
      <c r="B30" s="338">
        <v>0</v>
      </c>
      <c r="C30" s="173"/>
      <c r="D30" s="156"/>
      <c r="E30" s="155"/>
    </row>
    <row r="31" spans="1:5">
      <c r="A31" s="340" t="s">
        <v>81</v>
      </c>
      <c r="B31" s="338">
        <v>0</v>
      </c>
      <c r="C31" s="173"/>
      <c r="D31" s="156"/>
      <c r="E31" s="155"/>
    </row>
    <row r="32" spans="1:5">
      <c r="A32" s="340" t="s">
        <v>82</v>
      </c>
      <c r="B32" s="338">
        <v>0</v>
      </c>
      <c r="C32" s="173"/>
      <c r="D32" s="156"/>
      <c r="E32" s="155"/>
    </row>
    <row r="33" spans="1:5">
      <c r="A33" s="341" t="s">
        <v>83</v>
      </c>
      <c r="B33" s="338">
        <v>0</v>
      </c>
      <c r="C33" s="173"/>
      <c r="D33" s="156"/>
      <c r="E33" s="155"/>
    </row>
    <row r="34" spans="1:5">
      <c r="A34" s="337" t="s">
        <v>84</v>
      </c>
      <c r="B34" s="338"/>
      <c r="C34" s="173"/>
      <c r="D34" s="156"/>
      <c r="E34" s="155"/>
    </row>
    <row r="35" spans="1:5">
      <c r="A35" s="340" t="s">
        <v>85</v>
      </c>
      <c r="B35" s="338">
        <v>0</v>
      </c>
      <c r="C35" s="173"/>
      <c r="D35" s="156"/>
      <c r="E35" s="155"/>
    </row>
    <row r="36" spans="1:5">
      <c r="A36" s="340" t="s">
        <v>73</v>
      </c>
      <c r="B36" s="338">
        <v>203</v>
      </c>
      <c r="C36" s="339">
        <v>671.9606</v>
      </c>
      <c r="D36" s="156">
        <f t="shared" si="2"/>
        <v>3.31015073891626</v>
      </c>
      <c r="E36" s="155"/>
    </row>
    <row r="37" spans="1:5">
      <c r="A37" s="340" t="s">
        <v>86</v>
      </c>
      <c r="B37" s="338">
        <v>1704</v>
      </c>
      <c r="C37" s="339">
        <v>362</v>
      </c>
      <c r="D37" s="156">
        <f t="shared" si="2"/>
        <v>0.212441314553991</v>
      </c>
      <c r="E37" s="155"/>
    </row>
    <row r="38" spans="1:5">
      <c r="A38" s="334" t="s">
        <v>87</v>
      </c>
      <c r="B38" s="335">
        <f>SUM(B39:B48)</f>
        <v>384</v>
      </c>
      <c r="C38" s="336">
        <f>SUM(C39:C48)</f>
        <v>213.0445</v>
      </c>
      <c r="D38" s="188">
        <f t="shared" si="2"/>
        <v>0.554803385416667</v>
      </c>
      <c r="E38" s="95"/>
    </row>
    <row r="39" spans="1:5">
      <c r="A39" s="337" t="s">
        <v>64</v>
      </c>
      <c r="B39" s="155">
        <v>123</v>
      </c>
      <c r="C39" s="339">
        <v>127.1345</v>
      </c>
      <c r="D39" s="156">
        <f t="shared" ref="D39:D51" si="3">C39/B39</f>
        <v>1.03361382113821</v>
      </c>
      <c r="E39" s="155"/>
    </row>
    <row r="40" spans="1:5">
      <c r="A40" s="337" t="s">
        <v>65</v>
      </c>
      <c r="B40" s="155">
        <v>32</v>
      </c>
      <c r="C40" s="339">
        <v>85.91</v>
      </c>
      <c r="D40" s="156">
        <f t="shared" si="3"/>
        <v>2.6846875</v>
      </c>
      <c r="E40" s="155"/>
    </row>
    <row r="41" spans="1:5">
      <c r="A41" s="340" t="s">
        <v>66</v>
      </c>
      <c r="B41" s="155"/>
      <c r="C41" s="173"/>
      <c r="D41" s="156"/>
      <c r="E41" s="155"/>
    </row>
    <row r="42" spans="1:5">
      <c r="A42" s="340" t="s">
        <v>88</v>
      </c>
      <c r="B42" s="155"/>
      <c r="C42" s="173"/>
      <c r="D42" s="156"/>
      <c r="E42" s="155"/>
    </row>
    <row r="43" spans="1:5">
      <c r="A43" s="340" t="s">
        <v>89</v>
      </c>
      <c r="B43" s="155"/>
      <c r="C43" s="173"/>
      <c r="D43" s="156"/>
      <c r="E43" s="155"/>
    </row>
    <row r="44" spans="1:5">
      <c r="A44" s="337" t="s">
        <v>90</v>
      </c>
      <c r="B44" s="155">
        <v>7</v>
      </c>
      <c r="C44" s="173"/>
      <c r="D44" s="156">
        <f t="shared" si="3"/>
        <v>0</v>
      </c>
      <c r="E44" s="155"/>
    </row>
    <row r="45" spans="1:5">
      <c r="A45" s="337" t="s">
        <v>91</v>
      </c>
      <c r="B45" s="155"/>
      <c r="C45" s="173"/>
      <c r="D45" s="156"/>
      <c r="E45" s="155"/>
    </row>
    <row r="46" spans="1:5">
      <c r="A46" s="337" t="s">
        <v>92</v>
      </c>
      <c r="B46" s="155">
        <v>23</v>
      </c>
      <c r="C46" s="173"/>
      <c r="D46" s="156">
        <f t="shared" si="3"/>
        <v>0</v>
      </c>
      <c r="E46" s="155"/>
    </row>
    <row r="47" spans="1:5">
      <c r="A47" s="337" t="s">
        <v>73</v>
      </c>
      <c r="B47" s="155"/>
      <c r="C47" s="173"/>
      <c r="D47" s="156"/>
      <c r="E47" s="155"/>
    </row>
    <row r="48" spans="1:5">
      <c r="A48" s="340" t="s">
        <v>93</v>
      </c>
      <c r="B48" s="155">
        <v>199</v>
      </c>
      <c r="C48" s="173"/>
      <c r="D48" s="156">
        <f t="shared" si="3"/>
        <v>0</v>
      </c>
      <c r="E48" s="155"/>
    </row>
    <row r="49" spans="1:5">
      <c r="A49" s="342" t="s">
        <v>94</v>
      </c>
      <c r="B49" s="335">
        <f>SUM(B50:B59)</f>
        <v>366</v>
      </c>
      <c r="C49" s="336">
        <f>SUM(C50:C59)</f>
        <v>272.6582</v>
      </c>
      <c r="D49" s="188">
        <f t="shared" si="3"/>
        <v>0.744967759562842</v>
      </c>
      <c r="E49" s="95"/>
    </row>
    <row r="50" spans="1:5">
      <c r="A50" s="340" t="s">
        <v>64</v>
      </c>
      <c r="B50" s="155">
        <v>67</v>
      </c>
      <c r="C50" s="339">
        <v>65.7582</v>
      </c>
      <c r="D50" s="156">
        <f t="shared" si="3"/>
        <v>0.981465671641791</v>
      </c>
      <c r="E50" s="155"/>
    </row>
    <row r="51" spans="1:5">
      <c r="A51" s="155" t="s">
        <v>65</v>
      </c>
      <c r="B51" s="155">
        <v>11</v>
      </c>
      <c r="C51" s="339">
        <v>109.9</v>
      </c>
      <c r="D51" s="156">
        <f t="shared" si="3"/>
        <v>9.99090909090909</v>
      </c>
      <c r="E51" s="155"/>
    </row>
    <row r="52" spans="1:5">
      <c r="A52" s="337" t="s">
        <v>66</v>
      </c>
      <c r="B52" s="155"/>
      <c r="C52" s="173"/>
      <c r="D52" s="156"/>
      <c r="E52" s="155"/>
    </row>
    <row r="53" spans="1:5">
      <c r="A53" s="337" t="s">
        <v>95</v>
      </c>
      <c r="B53" s="155"/>
      <c r="C53" s="173"/>
      <c r="D53" s="156"/>
      <c r="E53" s="155"/>
    </row>
    <row r="54" spans="1:5">
      <c r="A54" s="337" t="s">
        <v>96</v>
      </c>
      <c r="B54" s="155">
        <v>235</v>
      </c>
      <c r="C54" s="339">
        <v>97</v>
      </c>
      <c r="D54" s="156">
        <f>C54/B54</f>
        <v>0.412765957446808</v>
      </c>
      <c r="E54" s="155"/>
    </row>
    <row r="55" spans="1:5">
      <c r="A55" s="340" t="s">
        <v>97</v>
      </c>
      <c r="B55" s="155"/>
      <c r="C55" s="173"/>
      <c r="D55" s="156"/>
      <c r="E55" s="155"/>
    </row>
    <row r="56" spans="1:5">
      <c r="A56" s="340" t="s">
        <v>98</v>
      </c>
      <c r="B56" s="155">
        <v>53</v>
      </c>
      <c r="C56" s="173"/>
      <c r="D56" s="156">
        <f>C56/B56</f>
        <v>0</v>
      </c>
      <c r="E56" s="155"/>
    </row>
    <row r="57" spans="1:5">
      <c r="A57" s="340" t="s">
        <v>99</v>
      </c>
      <c r="B57" s="155"/>
      <c r="C57" s="173"/>
      <c r="D57" s="156"/>
      <c r="E57" s="155"/>
    </row>
    <row r="58" spans="1:5">
      <c r="A58" s="337" t="s">
        <v>73</v>
      </c>
      <c r="B58" s="155"/>
      <c r="C58" s="173"/>
      <c r="D58" s="156"/>
      <c r="E58" s="155"/>
    </row>
    <row r="59" spans="1:5">
      <c r="A59" s="340" t="s">
        <v>100</v>
      </c>
      <c r="B59" s="155"/>
      <c r="C59" s="173"/>
      <c r="D59" s="156"/>
      <c r="E59" s="155"/>
    </row>
    <row r="60" spans="1:5">
      <c r="A60" s="343" t="s">
        <v>101</v>
      </c>
      <c r="B60" s="335">
        <f>SUM(B61:B70)</f>
        <v>655</v>
      </c>
      <c r="C60" s="336">
        <f>SUM(C61:C70)</f>
        <v>647.4505</v>
      </c>
      <c r="D60" s="188">
        <f>C60/B60</f>
        <v>0.988474045801527</v>
      </c>
      <c r="E60" s="95"/>
    </row>
    <row r="61" spans="1:5">
      <c r="A61" s="340" t="s">
        <v>64</v>
      </c>
      <c r="B61" s="155">
        <v>347</v>
      </c>
      <c r="C61" s="339">
        <v>647.4505</v>
      </c>
      <c r="D61" s="156">
        <f>C61/B61</f>
        <v>1.86585158501441</v>
      </c>
      <c r="E61" s="155"/>
    </row>
    <row r="62" spans="1:5">
      <c r="A62" s="155" t="s">
        <v>65</v>
      </c>
      <c r="B62" s="155">
        <v>110</v>
      </c>
      <c r="C62" s="173"/>
      <c r="D62" s="156">
        <f>C62/B62</f>
        <v>0</v>
      </c>
      <c r="E62" s="155"/>
    </row>
    <row r="63" spans="1:5">
      <c r="A63" s="155" t="s">
        <v>66</v>
      </c>
      <c r="B63" s="155"/>
      <c r="C63" s="173"/>
      <c r="D63" s="156"/>
      <c r="E63" s="155"/>
    </row>
    <row r="64" spans="1:5">
      <c r="A64" s="155" t="s">
        <v>102</v>
      </c>
      <c r="B64" s="155"/>
      <c r="C64" s="173"/>
      <c r="D64" s="156"/>
      <c r="E64" s="155"/>
    </row>
    <row r="65" spans="1:5">
      <c r="A65" s="155" t="s">
        <v>103</v>
      </c>
      <c r="B65" s="155"/>
      <c r="C65" s="173"/>
      <c r="D65" s="156"/>
      <c r="E65" s="155"/>
    </row>
    <row r="66" spans="1:5">
      <c r="A66" s="155" t="s">
        <v>104</v>
      </c>
      <c r="B66" s="155"/>
      <c r="C66" s="173"/>
      <c r="D66" s="156"/>
      <c r="E66" s="155"/>
    </row>
    <row r="67" spans="1:5">
      <c r="A67" s="337" t="s">
        <v>105</v>
      </c>
      <c r="B67" s="155">
        <v>125</v>
      </c>
      <c r="C67" s="173"/>
      <c r="D67" s="156">
        <f>C67/B67</f>
        <v>0</v>
      </c>
      <c r="E67" s="155"/>
    </row>
    <row r="68" spans="1:5">
      <c r="A68" s="340" t="s">
        <v>106</v>
      </c>
      <c r="B68" s="155"/>
      <c r="C68" s="173"/>
      <c r="D68" s="156"/>
      <c r="E68" s="155"/>
    </row>
    <row r="69" spans="1:5">
      <c r="A69" s="340" t="s">
        <v>73</v>
      </c>
      <c r="B69" s="155"/>
      <c r="C69" s="173"/>
      <c r="D69" s="156"/>
      <c r="E69" s="155"/>
    </row>
    <row r="70" spans="1:5">
      <c r="A70" s="340" t="s">
        <v>107</v>
      </c>
      <c r="B70" s="155">
        <v>73</v>
      </c>
      <c r="C70" s="173"/>
      <c r="D70" s="156">
        <f>C70/B70</f>
        <v>0</v>
      </c>
      <c r="E70" s="155"/>
    </row>
    <row r="71" spans="1:5">
      <c r="A71" s="334" t="s">
        <v>108</v>
      </c>
      <c r="B71" s="335">
        <f>SUM(B72:B82)</f>
        <v>200</v>
      </c>
      <c r="C71" s="336">
        <f>SUM(C72:C82)</f>
        <v>0</v>
      </c>
      <c r="D71" s="188">
        <f>C71/B71</f>
        <v>0</v>
      </c>
      <c r="E71" s="95"/>
    </row>
    <row r="72" spans="1:5">
      <c r="A72" s="337" t="s">
        <v>64</v>
      </c>
      <c r="B72" s="155"/>
      <c r="C72" s="173"/>
      <c r="D72" s="156"/>
      <c r="E72" s="155"/>
    </row>
    <row r="73" spans="1:5">
      <c r="A73" s="337" t="s">
        <v>65</v>
      </c>
      <c r="B73" s="155">
        <v>200</v>
      </c>
      <c r="C73" s="173"/>
      <c r="D73" s="156">
        <f>C73/B73</f>
        <v>0</v>
      </c>
      <c r="E73" s="155"/>
    </row>
    <row r="74" spans="1:5">
      <c r="A74" s="340" t="s">
        <v>66</v>
      </c>
      <c r="B74" s="155"/>
      <c r="C74" s="173"/>
      <c r="D74" s="156"/>
      <c r="E74" s="155"/>
    </row>
    <row r="75" spans="1:5">
      <c r="A75" s="340" t="s">
        <v>109</v>
      </c>
      <c r="B75" s="155"/>
      <c r="C75" s="173"/>
      <c r="D75" s="156"/>
      <c r="E75" s="155"/>
    </row>
    <row r="76" spans="1:5">
      <c r="A76" s="340" t="s">
        <v>110</v>
      </c>
      <c r="B76" s="155"/>
      <c r="C76" s="173"/>
      <c r="D76" s="156"/>
      <c r="E76" s="155"/>
    </row>
    <row r="77" spans="1:5">
      <c r="A77" s="155" t="s">
        <v>111</v>
      </c>
      <c r="B77" s="155"/>
      <c r="C77" s="173"/>
      <c r="D77" s="156"/>
      <c r="E77" s="155"/>
    </row>
    <row r="78" spans="1:5">
      <c r="A78" s="337" t="s">
        <v>112</v>
      </c>
      <c r="B78" s="155"/>
      <c r="C78" s="173"/>
      <c r="D78" s="156"/>
      <c r="E78" s="155"/>
    </row>
    <row r="79" spans="1:5">
      <c r="A79" s="337" t="s">
        <v>113</v>
      </c>
      <c r="B79" s="155"/>
      <c r="C79" s="173"/>
      <c r="D79" s="156"/>
      <c r="E79" s="155"/>
    </row>
    <row r="80" spans="1:5">
      <c r="A80" s="337" t="s">
        <v>105</v>
      </c>
      <c r="B80" s="155"/>
      <c r="C80" s="173"/>
      <c r="D80" s="156"/>
      <c r="E80" s="155"/>
    </row>
    <row r="81" spans="1:5">
      <c r="A81" s="340" t="s">
        <v>73</v>
      </c>
      <c r="B81" s="155"/>
      <c r="C81" s="173"/>
      <c r="D81" s="156"/>
      <c r="E81" s="155"/>
    </row>
    <row r="82" spans="1:5">
      <c r="A82" s="340" t="s">
        <v>114</v>
      </c>
      <c r="B82" s="155"/>
      <c r="C82" s="173"/>
      <c r="D82" s="156"/>
      <c r="E82" s="155"/>
    </row>
    <row r="83" spans="1:5">
      <c r="A83" s="342" t="s">
        <v>115</v>
      </c>
      <c r="B83" s="335">
        <f>SUM(B84:B91)</f>
        <v>749</v>
      </c>
      <c r="C83" s="336">
        <f>SUM(C84:C91)</f>
        <v>218.6951</v>
      </c>
      <c r="D83" s="188">
        <f>C83/B83</f>
        <v>0.291982777036048</v>
      </c>
      <c r="E83" s="95"/>
    </row>
    <row r="84" spans="1:5">
      <c r="A84" s="337" t="s">
        <v>64</v>
      </c>
      <c r="B84" s="155">
        <v>50</v>
      </c>
      <c r="C84" s="339">
        <v>60.6951</v>
      </c>
      <c r="D84" s="156">
        <f>C84/B84</f>
        <v>1.213902</v>
      </c>
      <c r="E84" s="155"/>
    </row>
    <row r="85" spans="1:5">
      <c r="A85" s="337" t="s">
        <v>65</v>
      </c>
      <c r="B85" s="155">
        <v>179</v>
      </c>
      <c r="C85" s="339">
        <v>108</v>
      </c>
      <c r="D85" s="156">
        <f>C85/B85</f>
        <v>0.603351955307263</v>
      </c>
      <c r="E85" s="155"/>
    </row>
    <row r="86" spans="1:5">
      <c r="A86" s="337" t="s">
        <v>66</v>
      </c>
      <c r="B86" s="155"/>
      <c r="C86" s="173"/>
      <c r="D86" s="156"/>
      <c r="E86" s="155"/>
    </row>
    <row r="87" spans="1:5">
      <c r="A87" s="345" t="s">
        <v>116</v>
      </c>
      <c r="B87" s="155">
        <v>520</v>
      </c>
      <c r="C87" s="173">
        <v>50</v>
      </c>
      <c r="D87" s="156">
        <f>C87/B87</f>
        <v>0.0961538461538462</v>
      </c>
      <c r="E87" s="155"/>
    </row>
    <row r="88" spans="1:5">
      <c r="A88" s="340" t="s">
        <v>117</v>
      </c>
      <c r="B88" s="155"/>
      <c r="C88" s="173"/>
      <c r="D88" s="156"/>
      <c r="E88" s="155"/>
    </row>
    <row r="89" spans="1:5">
      <c r="A89" s="340" t="s">
        <v>105</v>
      </c>
      <c r="B89" s="155"/>
      <c r="C89" s="173"/>
      <c r="D89" s="156"/>
      <c r="E89" s="155"/>
    </row>
    <row r="90" spans="1:5">
      <c r="A90" s="340" t="s">
        <v>73</v>
      </c>
      <c r="B90" s="155"/>
      <c r="C90" s="173"/>
      <c r="D90" s="156"/>
      <c r="E90" s="155"/>
    </row>
    <row r="91" spans="1:5">
      <c r="A91" s="155" t="s">
        <v>118</v>
      </c>
      <c r="B91" s="155"/>
      <c r="C91" s="173"/>
      <c r="D91" s="156"/>
      <c r="E91" s="155"/>
    </row>
    <row r="92" spans="1:5">
      <c r="A92" s="334" t="s">
        <v>119</v>
      </c>
      <c r="B92" s="335">
        <f>SUM(B93:B104)</f>
        <v>0</v>
      </c>
      <c r="C92" s="336">
        <f>SUM(C93:C104)</f>
        <v>0</v>
      </c>
      <c r="D92" s="188"/>
      <c r="E92" s="95"/>
    </row>
    <row r="93" spans="1:5">
      <c r="A93" s="337" t="s">
        <v>64</v>
      </c>
      <c r="B93" s="155"/>
      <c r="C93" s="173"/>
      <c r="D93" s="156"/>
      <c r="E93" s="155"/>
    </row>
    <row r="94" spans="1:5">
      <c r="A94" s="340" t="s">
        <v>65</v>
      </c>
      <c r="B94" s="155"/>
      <c r="C94" s="173"/>
      <c r="D94" s="156"/>
      <c r="E94" s="155"/>
    </row>
    <row r="95" spans="1:5">
      <c r="A95" s="340" t="s">
        <v>66</v>
      </c>
      <c r="B95" s="155"/>
      <c r="C95" s="173"/>
      <c r="D95" s="156"/>
      <c r="E95" s="155"/>
    </row>
    <row r="96" spans="1:5">
      <c r="A96" s="337" t="s">
        <v>120</v>
      </c>
      <c r="B96" s="155"/>
      <c r="C96" s="173"/>
      <c r="D96" s="156"/>
      <c r="E96" s="155"/>
    </row>
    <row r="97" spans="1:5">
      <c r="A97" s="337" t="s">
        <v>121</v>
      </c>
      <c r="B97" s="155"/>
      <c r="C97" s="173"/>
      <c r="D97" s="156"/>
      <c r="E97" s="155"/>
    </row>
    <row r="98" spans="1:5">
      <c r="A98" s="337" t="s">
        <v>105</v>
      </c>
      <c r="B98" s="155"/>
      <c r="C98" s="173"/>
      <c r="D98" s="156"/>
      <c r="E98" s="155"/>
    </row>
    <row r="99" spans="1:5">
      <c r="A99" s="337" t="s">
        <v>122</v>
      </c>
      <c r="B99" s="155"/>
      <c r="C99" s="173"/>
      <c r="D99" s="156"/>
      <c r="E99" s="155"/>
    </row>
    <row r="100" spans="1:5">
      <c r="A100" s="337" t="s">
        <v>123</v>
      </c>
      <c r="B100" s="155"/>
      <c r="C100" s="173"/>
      <c r="D100" s="156"/>
      <c r="E100" s="155"/>
    </row>
    <row r="101" spans="1:5">
      <c r="A101" s="337" t="s">
        <v>124</v>
      </c>
      <c r="B101" s="155"/>
      <c r="C101" s="173"/>
      <c r="D101" s="156"/>
      <c r="E101" s="155"/>
    </row>
    <row r="102" spans="1:5">
      <c r="A102" s="337" t="s">
        <v>125</v>
      </c>
      <c r="B102" s="155"/>
      <c r="C102" s="173"/>
      <c r="D102" s="156"/>
      <c r="E102" s="155"/>
    </row>
    <row r="103" spans="1:5">
      <c r="A103" s="340" t="s">
        <v>73</v>
      </c>
      <c r="B103" s="155"/>
      <c r="C103" s="173"/>
      <c r="D103" s="156"/>
      <c r="E103" s="155"/>
    </row>
    <row r="104" spans="1:5">
      <c r="A104" s="340" t="s">
        <v>126</v>
      </c>
      <c r="B104" s="155"/>
      <c r="C104" s="173"/>
      <c r="D104" s="156"/>
      <c r="E104" s="155"/>
    </row>
    <row r="105" spans="1:5">
      <c r="A105" s="342" t="s">
        <v>127</v>
      </c>
      <c r="B105" s="335">
        <f>SUM(B106:B114)</f>
        <v>3325</v>
      </c>
      <c r="C105" s="336">
        <f>SUM(C106:C114)</f>
        <v>0</v>
      </c>
      <c r="D105" s="188">
        <f>C105/B105</f>
        <v>0</v>
      </c>
      <c r="E105" s="95"/>
    </row>
    <row r="106" spans="1:5">
      <c r="A106" s="340" t="s">
        <v>64</v>
      </c>
      <c r="B106" s="155">
        <v>46</v>
      </c>
      <c r="C106" s="173"/>
      <c r="D106" s="156">
        <f>C106/B106</f>
        <v>0</v>
      </c>
      <c r="E106" s="155"/>
    </row>
    <row r="107" spans="1:5">
      <c r="A107" s="337" t="s">
        <v>65</v>
      </c>
      <c r="B107" s="155">
        <v>9</v>
      </c>
      <c r="C107" s="173"/>
      <c r="D107" s="156">
        <f>C107/B107</f>
        <v>0</v>
      </c>
      <c r="E107" s="155"/>
    </row>
    <row r="108" spans="1:5">
      <c r="A108" s="337" t="s">
        <v>66</v>
      </c>
      <c r="B108" s="155"/>
      <c r="C108" s="173"/>
      <c r="D108" s="156"/>
      <c r="E108" s="155"/>
    </row>
    <row r="109" spans="1:5">
      <c r="A109" s="337" t="s">
        <v>128</v>
      </c>
      <c r="B109" s="155"/>
      <c r="C109" s="173"/>
      <c r="D109" s="156"/>
      <c r="E109" s="155"/>
    </row>
    <row r="110" spans="1:5">
      <c r="A110" s="340" t="s">
        <v>129</v>
      </c>
      <c r="B110" s="155"/>
      <c r="C110" s="173"/>
      <c r="D110" s="156"/>
      <c r="E110" s="155"/>
    </row>
    <row r="111" spans="1:5">
      <c r="A111" s="340" t="s">
        <v>130</v>
      </c>
      <c r="B111" s="155"/>
      <c r="C111" s="173"/>
      <c r="D111" s="156"/>
      <c r="E111" s="155"/>
    </row>
    <row r="112" spans="1:5">
      <c r="A112" s="337" t="s">
        <v>131</v>
      </c>
      <c r="B112" s="155">
        <v>16</v>
      </c>
      <c r="C112" s="173"/>
      <c r="D112" s="156">
        <f>C112/B112</f>
        <v>0</v>
      </c>
      <c r="E112" s="155"/>
    </row>
    <row r="113" spans="1:5">
      <c r="A113" s="345" t="s">
        <v>73</v>
      </c>
      <c r="B113" s="155"/>
      <c r="C113" s="173"/>
      <c r="D113" s="156"/>
      <c r="E113" s="155"/>
    </row>
    <row r="114" spans="1:5">
      <c r="A114" s="340" t="s">
        <v>132</v>
      </c>
      <c r="B114" s="155">
        <v>3254</v>
      </c>
      <c r="C114" s="173"/>
      <c r="D114" s="156">
        <f>C114/B114</f>
        <v>0</v>
      </c>
      <c r="E114" s="155"/>
    </row>
    <row r="115" spans="1:5">
      <c r="A115" s="346" t="s">
        <v>133</v>
      </c>
      <c r="B115" s="335">
        <f>SUM(B116:B123)</f>
        <v>642</v>
      </c>
      <c r="C115" s="336">
        <f>SUM(C116:C123)</f>
        <v>795.7445</v>
      </c>
      <c r="D115" s="188">
        <f>C115/B115</f>
        <v>1.23947741433022</v>
      </c>
      <c r="E115" s="95"/>
    </row>
    <row r="116" spans="1:5">
      <c r="A116" s="337" t="s">
        <v>64</v>
      </c>
      <c r="B116" s="155">
        <v>479</v>
      </c>
      <c r="C116" s="339">
        <v>675.7445</v>
      </c>
      <c r="D116" s="156">
        <f>C116/B116</f>
        <v>1.41074008350731</v>
      </c>
      <c r="E116" s="155"/>
    </row>
    <row r="117" spans="1:5">
      <c r="A117" s="337" t="s">
        <v>65</v>
      </c>
      <c r="B117" s="155">
        <v>160</v>
      </c>
      <c r="C117" s="339">
        <v>120</v>
      </c>
      <c r="D117" s="156">
        <f>C117/B117</f>
        <v>0.75</v>
      </c>
      <c r="E117" s="155"/>
    </row>
    <row r="118" spans="1:5">
      <c r="A118" s="337" t="s">
        <v>66</v>
      </c>
      <c r="B118" s="155"/>
      <c r="C118" s="173"/>
      <c r="D118" s="156"/>
      <c r="E118" s="155"/>
    </row>
    <row r="119" spans="1:5">
      <c r="A119" s="340" t="s">
        <v>134</v>
      </c>
      <c r="B119" s="155"/>
      <c r="C119" s="173"/>
      <c r="D119" s="156"/>
      <c r="E119" s="155"/>
    </row>
    <row r="120" spans="1:5">
      <c r="A120" s="340" t="s">
        <v>135</v>
      </c>
      <c r="B120" s="155"/>
      <c r="C120" s="173"/>
      <c r="D120" s="156"/>
      <c r="E120" s="155"/>
    </row>
    <row r="121" spans="1:5">
      <c r="A121" s="340" t="s">
        <v>136</v>
      </c>
      <c r="B121" s="155">
        <v>3</v>
      </c>
      <c r="C121" s="173"/>
      <c r="D121" s="156">
        <f>C121/B121</f>
        <v>0</v>
      </c>
      <c r="E121" s="155"/>
    </row>
    <row r="122" spans="1:5">
      <c r="A122" s="337" t="s">
        <v>73</v>
      </c>
      <c r="B122" s="155"/>
      <c r="C122" s="173"/>
      <c r="D122" s="156"/>
      <c r="E122" s="155"/>
    </row>
    <row r="123" spans="1:5">
      <c r="A123" s="337" t="s">
        <v>137</v>
      </c>
      <c r="B123" s="155"/>
      <c r="C123" s="173"/>
      <c r="D123" s="156"/>
      <c r="E123" s="155"/>
    </row>
    <row r="124" spans="1:5">
      <c r="A124" s="95" t="s">
        <v>138</v>
      </c>
      <c r="B124" s="335">
        <f>SUM(B125:B134)</f>
        <v>1230</v>
      </c>
      <c r="C124" s="336">
        <f>SUM(C125:C134)</f>
        <v>146.6196</v>
      </c>
      <c r="D124" s="188">
        <f>C124/B124</f>
        <v>0.119202926829268</v>
      </c>
      <c r="E124" s="95"/>
    </row>
    <row r="125" spans="1:5">
      <c r="A125" s="337" t="s">
        <v>64</v>
      </c>
      <c r="B125" s="155">
        <v>112</v>
      </c>
      <c r="C125" s="339">
        <v>119.6196</v>
      </c>
      <c r="D125" s="156">
        <f>C125/B125</f>
        <v>1.06803214285714</v>
      </c>
      <c r="E125" s="155"/>
    </row>
    <row r="126" spans="1:5">
      <c r="A126" s="337" t="s">
        <v>65</v>
      </c>
      <c r="B126" s="155">
        <v>600</v>
      </c>
      <c r="C126" s="339">
        <v>27</v>
      </c>
      <c r="D126" s="156">
        <f>C126/B126</f>
        <v>0.045</v>
      </c>
      <c r="E126" s="155"/>
    </row>
    <row r="127" spans="1:5">
      <c r="A127" s="337" t="s">
        <v>66</v>
      </c>
      <c r="B127" s="155"/>
      <c r="C127" s="173"/>
      <c r="D127" s="156"/>
      <c r="E127" s="155"/>
    </row>
    <row r="128" spans="1:5">
      <c r="A128" s="340" t="s">
        <v>139</v>
      </c>
      <c r="B128" s="155"/>
      <c r="C128" s="173"/>
      <c r="D128" s="156"/>
      <c r="E128" s="155"/>
    </row>
    <row r="129" spans="1:5">
      <c r="A129" s="340" t="s">
        <v>140</v>
      </c>
      <c r="B129" s="155"/>
      <c r="C129" s="173"/>
      <c r="D129" s="156"/>
      <c r="E129" s="155"/>
    </row>
    <row r="130" spans="1:5">
      <c r="A130" s="340" t="s">
        <v>141</v>
      </c>
      <c r="B130" s="155"/>
      <c r="C130" s="173"/>
      <c r="D130" s="156"/>
      <c r="E130" s="155"/>
    </row>
    <row r="131" spans="1:5">
      <c r="A131" s="337" t="s">
        <v>142</v>
      </c>
      <c r="B131" s="155"/>
      <c r="C131" s="173"/>
      <c r="D131" s="156"/>
      <c r="E131" s="155"/>
    </row>
    <row r="132" spans="1:5">
      <c r="A132" s="337" t="s">
        <v>143</v>
      </c>
      <c r="B132" s="155">
        <v>518</v>
      </c>
      <c r="C132" s="173"/>
      <c r="D132" s="156">
        <f>C132/B132</f>
        <v>0</v>
      </c>
      <c r="E132" s="155"/>
    </row>
    <row r="133" spans="1:5">
      <c r="A133" s="337" t="s">
        <v>73</v>
      </c>
      <c r="B133" s="155"/>
      <c r="C133" s="173"/>
      <c r="D133" s="156"/>
      <c r="E133" s="155"/>
    </row>
    <row r="134" spans="1:5">
      <c r="A134" s="340" t="s">
        <v>144</v>
      </c>
      <c r="B134" s="155"/>
      <c r="C134" s="173"/>
      <c r="D134" s="156"/>
      <c r="E134" s="155"/>
    </row>
    <row r="135" spans="1:5">
      <c r="A135" s="342" t="s">
        <v>145</v>
      </c>
      <c r="B135" s="335">
        <f>SUM(B136:B147)</f>
        <v>10</v>
      </c>
      <c r="C135" s="336"/>
      <c r="D135" s="188">
        <f>C135/B135</f>
        <v>0</v>
      </c>
      <c r="E135" s="95"/>
    </row>
    <row r="136" spans="1:5">
      <c r="A136" s="340" t="s">
        <v>64</v>
      </c>
      <c r="B136" s="155"/>
      <c r="C136" s="173"/>
      <c r="D136" s="156"/>
      <c r="E136" s="155"/>
    </row>
    <row r="137" spans="1:5">
      <c r="A137" s="155" t="s">
        <v>65</v>
      </c>
      <c r="B137" s="155"/>
      <c r="C137" s="173"/>
      <c r="D137" s="156"/>
      <c r="E137" s="155"/>
    </row>
    <row r="138" spans="1:5">
      <c r="A138" s="337" t="s">
        <v>66</v>
      </c>
      <c r="B138" s="155"/>
      <c r="C138" s="173"/>
      <c r="D138" s="156"/>
      <c r="E138" s="155"/>
    </row>
    <row r="139" spans="1:5">
      <c r="A139" s="337" t="s">
        <v>146</v>
      </c>
      <c r="B139" s="155"/>
      <c r="C139" s="173"/>
      <c r="D139" s="156"/>
      <c r="E139" s="155"/>
    </row>
    <row r="140" spans="1:5">
      <c r="A140" s="337" t="s">
        <v>147</v>
      </c>
      <c r="B140" s="155"/>
      <c r="C140" s="173"/>
      <c r="D140" s="156"/>
      <c r="E140" s="155"/>
    </row>
    <row r="141" spans="1:5">
      <c r="A141" s="345" t="s">
        <v>148</v>
      </c>
      <c r="B141" s="155"/>
      <c r="C141" s="173"/>
      <c r="D141" s="156"/>
      <c r="E141" s="155"/>
    </row>
    <row r="142" spans="1:5">
      <c r="A142" s="340" t="s">
        <v>149</v>
      </c>
      <c r="B142" s="155"/>
      <c r="C142" s="173"/>
      <c r="D142" s="156"/>
      <c r="E142" s="155"/>
    </row>
    <row r="143" spans="1:5">
      <c r="A143" s="337" t="s">
        <v>150</v>
      </c>
      <c r="B143" s="155">
        <v>10</v>
      </c>
      <c r="C143" s="173"/>
      <c r="D143" s="156">
        <f>C143/B143</f>
        <v>0</v>
      </c>
      <c r="E143" s="155"/>
    </row>
    <row r="144" spans="1:5">
      <c r="A144" s="337" t="s">
        <v>151</v>
      </c>
      <c r="B144" s="155"/>
      <c r="C144" s="173"/>
      <c r="D144" s="156"/>
      <c r="E144" s="155"/>
    </row>
    <row r="145" spans="1:5">
      <c r="A145" s="337" t="s">
        <v>152</v>
      </c>
      <c r="B145" s="155"/>
      <c r="C145" s="173"/>
      <c r="D145" s="156"/>
      <c r="E145" s="155"/>
    </row>
    <row r="146" spans="1:5">
      <c r="A146" s="337" t="s">
        <v>73</v>
      </c>
      <c r="B146" s="155"/>
      <c r="C146" s="173"/>
      <c r="D146" s="156"/>
      <c r="E146" s="155"/>
    </row>
    <row r="147" spans="1:5">
      <c r="A147" s="337" t="s">
        <v>153</v>
      </c>
      <c r="B147" s="155"/>
      <c r="C147" s="173"/>
      <c r="D147" s="156"/>
      <c r="E147" s="155"/>
    </row>
    <row r="148" spans="1:5">
      <c r="A148" s="334" t="s">
        <v>154</v>
      </c>
      <c r="B148" s="335">
        <f>SUM(B149:B154)</f>
        <v>57</v>
      </c>
      <c r="C148" s="336">
        <f>SUM(C149:C154)</f>
        <v>69</v>
      </c>
      <c r="D148" s="188">
        <f>C148/B148</f>
        <v>1.21052631578947</v>
      </c>
      <c r="E148" s="95"/>
    </row>
    <row r="149" spans="1:5">
      <c r="A149" s="337" t="s">
        <v>64</v>
      </c>
      <c r="B149" s="155"/>
      <c r="C149" s="173"/>
      <c r="D149" s="156"/>
      <c r="E149" s="155"/>
    </row>
    <row r="150" spans="1:5">
      <c r="A150" s="337" t="s">
        <v>65</v>
      </c>
      <c r="B150" s="155">
        <v>57</v>
      </c>
      <c r="C150" s="173">
        <v>69</v>
      </c>
      <c r="D150" s="156">
        <f>C150/B150</f>
        <v>1.21052631578947</v>
      </c>
      <c r="E150" s="155"/>
    </row>
    <row r="151" spans="1:5">
      <c r="A151" s="340" t="s">
        <v>66</v>
      </c>
      <c r="B151" s="155"/>
      <c r="C151" s="173"/>
      <c r="D151" s="156"/>
      <c r="E151" s="155"/>
    </row>
    <row r="152" spans="1:5">
      <c r="A152" s="340" t="s">
        <v>155</v>
      </c>
      <c r="B152" s="155"/>
      <c r="C152" s="173"/>
      <c r="D152" s="156"/>
      <c r="E152" s="155"/>
    </row>
    <row r="153" spans="1:5">
      <c r="A153" s="340" t="s">
        <v>73</v>
      </c>
      <c r="B153" s="155"/>
      <c r="C153" s="173"/>
      <c r="D153" s="156"/>
      <c r="E153" s="155"/>
    </row>
    <row r="154" spans="1:5">
      <c r="A154" s="155" t="s">
        <v>156</v>
      </c>
      <c r="B154" s="155"/>
      <c r="C154" s="173"/>
      <c r="D154" s="156"/>
      <c r="E154" s="155"/>
    </row>
    <row r="155" spans="1:5">
      <c r="A155" s="334" t="s">
        <v>157</v>
      </c>
      <c r="B155" s="335">
        <f>SUM(B156:B162)</f>
        <v>0</v>
      </c>
      <c r="C155" s="336">
        <f>SUM(C156:C162)</f>
        <v>0</v>
      </c>
      <c r="D155" s="188"/>
      <c r="E155" s="95"/>
    </row>
    <row r="156" spans="1:5">
      <c r="A156" s="337" t="s">
        <v>64</v>
      </c>
      <c r="B156" s="155"/>
      <c r="C156" s="173"/>
      <c r="D156" s="156"/>
      <c r="E156" s="155"/>
    </row>
    <row r="157" spans="1:5">
      <c r="A157" s="340" t="s">
        <v>65</v>
      </c>
      <c r="B157" s="155"/>
      <c r="C157" s="173"/>
      <c r="D157" s="156"/>
      <c r="E157" s="155"/>
    </row>
    <row r="158" spans="1:5">
      <c r="A158" s="340" t="s">
        <v>66</v>
      </c>
      <c r="B158" s="155"/>
      <c r="C158" s="173"/>
      <c r="D158" s="156"/>
      <c r="E158" s="155"/>
    </row>
    <row r="159" spans="1:5">
      <c r="A159" s="340" t="s">
        <v>158</v>
      </c>
      <c r="B159" s="155"/>
      <c r="C159" s="173"/>
      <c r="D159" s="156"/>
      <c r="E159" s="155"/>
    </row>
    <row r="160" spans="1:5">
      <c r="A160" s="155" t="s">
        <v>159</v>
      </c>
      <c r="B160" s="155"/>
      <c r="C160" s="173"/>
      <c r="D160" s="156"/>
      <c r="E160" s="155"/>
    </row>
    <row r="161" spans="1:5">
      <c r="A161" s="337" t="s">
        <v>73</v>
      </c>
      <c r="B161" s="155"/>
      <c r="C161" s="173"/>
      <c r="D161" s="156"/>
      <c r="E161" s="155"/>
    </row>
    <row r="162" spans="1:5">
      <c r="A162" s="337" t="s">
        <v>160</v>
      </c>
      <c r="B162" s="155"/>
      <c r="C162" s="173"/>
      <c r="D162" s="156"/>
      <c r="E162" s="155"/>
    </row>
    <row r="163" spans="1:5">
      <c r="A163" s="342" t="s">
        <v>161</v>
      </c>
      <c r="B163" s="335">
        <f>SUM(B164:B168)</f>
        <v>201</v>
      </c>
      <c r="C163" s="336">
        <f>SUM(C164:C168)</f>
        <v>148.6723</v>
      </c>
      <c r="D163" s="188">
        <f>C163/B163</f>
        <v>0.739663184079602</v>
      </c>
      <c r="E163" s="95"/>
    </row>
    <row r="164" spans="1:5">
      <c r="A164" s="340" t="s">
        <v>64</v>
      </c>
      <c r="B164" s="155"/>
      <c r="C164" s="173"/>
      <c r="D164" s="156"/>
      <c r="E164" s="155"/>
    </row>
    <row r="165" spans="1:5">
      <c r="A165" s="340" t="s">
        <v>65</v>
      </c>
      <c r="B165" s="155">
        <v>99</v>
      </c>
      <c r="C165" s="173">
        <v>30</v>
      </c>
      <c r="D165" s="156">
        <f>C165/B165</f>
        <v>0.303030303030303</v>
      </c>
      <c r="E165" s="155"/>
    </row>
    <row r="166" spans="1:5">
      <c r="A166" s="337" t="s">
        <v>66</v>
      </c>
      <c r="B166" s="155"/>
      <c r="C166" s="173"/>
      <c r="D166" s="156"/>
      <c r="E166" s="155"/>
    </row>
    <row r="167" spans="1:5">
      <c r="A167" s="341" t="s">
        <v>162</v>
      </c>
      <c r="B167" s="155">
        <v>102</v>
      </c>
      <c r="C167" s="339">
        <v>118.6723</v>
      </c>
      <c r="D167" s="156">
        <f>C167/B167</f>
        <v>1.16345392156863</v>
      </c>
      <c r="E167" s="155"/>
    </row>
    <row r="168" spans="1:5">
      <c r="A168" s="337" t="s">
        <v>163</v>
      </c>
      <c r="B168" s="155"/>
      <c r="C168" s="173"/>
      <c r="D168" s="156"/>
      <c r="E168" s="155"/>
    </row>
    <row r="169" spans="1:5">
      <c r="A169" s="342" t="s">
        <v>164</v>
      </c>
      <c r="B169" s="335">
        <f>SUM(B170:B175)</f>
        <v>0</v>
      </c>
      <c r="C169" s="336">
        <f>SUM(C170:C175)</f>
        <v>0</v>
      </c>
      <c r="D169" s="188"/>
      <c r="E169" s="95"/>
    </row>
    <row r="170" spans="1:5">
      <c r="A170" s="340" t="s">
        <v>64</v>
      </c>
      <c r="B170" s="155"/>
      <c r="C170" s="173"/>
      <c r="D170" s="156"/>
      <c r="E170" s="155"/>
    </row>
    <row r="171" spans="1:5">
      <c r="A171" s="340" t="s">
        <v>65</v>
      </c>
      <c r="B171" s="155"/>
      <c r="C171" s="173"/>
      <c r="D171" s="156"/>
      <c r="E171" s="155"/>
    </row>
    <row r="172" spans="1:5">
      <c r="A172" s="155" t="s">
        <v>66</v>
      </c>
      <c r="B172" s="155"/>
      <c r="C172" s="173"/>
      <c r="D172" s="156"/>
      <c r="E172" s="155"/>
    </row>
    <row r="173" spans="1:5">
      <c r="A173" s="337" t="s">
        <v>78</v>
      </c>
      <c r="B173" s="347"/>
      <c r="C173" s="348"/>
      <c r="D173" s="156"/>
      <c r="E173" s="155"/>
    </row>
    <row r="174" spans="1:5">
      <c r="A174" s="337" t="s">
        <v>73</v>
      </c>
      <c r="B174" s="155"/>
      <c r="C174" s="173"/>
      <c r="D174" s="156"/>
      <c r="E174" s="155"/>
    </row>
    <row r="175" spans="1:5">
      <c r="A175" s="337" t="s">
        <v>165</v>
      </c>
      <c r="B175" s="155"/>
      <c r="C175" s="173"/>
      <c r="D175" s="156"/>
      <c r="E175" s="155"/>
    </row>
    <row r="176" spans="1:5">
      <c r="A176" s="342" t="s">
        <v>166</v>
      </c>
      <c r="B176" s="335">
        <f>SUM(B177:B182)</f>
        <v>694</v>
      </c>
      <c r="C176" s="336">
        <f>SUM(C177:C182)</f>
        <v>574.8013</v>
      </c>
      <c r="D176" s="188">
        <f>C176/B176</f>
        <v>0.828243948126801</v>
      </c>
      <c r="E176" s="95"/>
    </row>
    <row r="177" spans="1:5">
      <c r="A177" s="340" t="s">
        <v>64</v>
      </c>
      <c r="B177" s="155">
        <v>154</v>
      </c>
      <c r="C177" s="339">
        <v>187.4713</v>
      </c>
      <c r="D177" s="156">
        <f>C177/B177</f>
        <v>1.2173461038961</v>
      </c>
      <c r="E177" s="155"/>
    </row>
    <row r="178" spans="1:5">
      <c r="A178" s="340" t="s">
        <v>65</v>
      </c>
      <c r="B178" s="155">
        <v>232</v>
      </c>
      <c r="C178" s="339">
        <v>97.014</v>
      </c>
      <c r="D178" s="156">
        <f>C178/B178</f>
        <v>0.418163793103448</v>
      </c>
      <c r="E178" s="155"/>
    </row>
    <row r="179" spans="1:5">
      <c r="A179" s="337" t="s">
        <v>66</v>
      </c>
      <c r="B179" s="155"/>
      <c r="C179" s="173"/>
      <c r="D179" s="156"/>
      <c r="E179" s="155"/>
    </row>
    <row r="180" spans="1:5">
      <c r="A180" s="337" t="s">
        <v>167</v>
      </c>
      <c r="B180" s="155"/>
      <c r="C180" s="173"/>
      <c r="D180" s="156"/>
      <c r="E180" s="155"/>
    </row>
    <row r="181" spans="1:5">
      <c r="A181" s="340" t="s">
        <v>73</v>
      </c>
      <c r="B181" s="155"/>
      <c r="C181" s="173"/>
      <c r="D181" s="156"/>
      <c r="E181" s="155"/>
    </row>
    <row r="182" spans="1:5">
      <c r="A182" s="340" t="s">
        <v>168</v>
      </c>
      <c r="B182" s="155">
        <v>308</v>
      </c>
      <c r="C182" s="339">
        <v>290.316</v>
      </c>
      <c r="D182" s="156">
        <f>C182/B182</f>
        <v>0.942584415584416</v>
      </c>
      <c r="E182" s="155"/>
    </row>
    <row r="183" spans="1:5">
      <c r="A183" s="342" t="s">
        <v>169</v>
      </c>
      <c r="B183" s="335">
        <f>SUM(B184:B189)</f>
        <v>717</v>
      </c>
      <c r="C183" s="336">
        <f>SUM(C184:C189)</f>
        <v>550.0491</v>
      </c>
      <c r="D183" s="188">
        <f>C183/B183</f>
        <v>0.767153556485356</v>
      </c>
      <c r="E183" s="95"/>
    </row>
    <row r="184" spans="1:5">
      <c r="A184" s="340" t="s">
        <v>64</v>
      </c>
      <c r="B184" s="155">
        <v>261</v>
      </c>
      <c r="C184" s="339">
        <v>286.0491</v>
      </c>
      <c r="D184" s="156">
        <f>C184/B184</f>
        <v>1.09597356321839</v>
      </c>
      <c r="E184" s="155"/>
    </row>
    <row r="185" spans="1:5">
      <c r="A185" s="337" t="s">
        <v>65</v>
      </c>
      <c r="B185" s="155">
        <v>456</v>
      </c>
      <c r="C185" s="339">
        <v>264</v>
      </c>
      <c r="D185" s="156">
        <f>C185/B185</f>
        <v>0.578947368421053</v>
      </c>
      <c r="E185" s="155"/>
    </row>
    <row r="186" spans="1:5">
      <c r="A186" s="337" t="s">
        <v>66</v>
      </c>
      <c r="B186" s="155"/>
      <c r="C186" s="173"/>
      <c r="D186" s="156"/>
      <c r="E186" s="155"/>
    </row>
    <row r="187" spans="1:5">
      <c r="A187" s="337" t="s">
        <v>170</v>
      </c>
      <c r="B187" s="155"/>
      <c r="C187" s="173"/>
      <c r="D187" s="156"/>
      <c r="E187" s="155"/>
    </row>
    <row r="188" spans="1:5">
      <c r="A188" s="340" t="s">
        <v>73</v>
      </c>
      <c r="B188" s="155"/>
      <c r="C188" s="173"/>
      <c r="D188" s="156"/>
      <c r="E188" s="155"/>
    </row>
    <row r="189" spans="1:5">
      <c r="A189" s="340" t="s">
        <v>171</v>
      </c>
      <c r="B189" s="155"/>
      <c r="C189" s="173"/>
      <c r="D189" s="156"/>
      <c r="E189" s="155"/>
    </row>
    <row r="190" spans="1:5">
      <c r="A190" s="342" t="s">
        <v>172</v>
      </c>
      <c r="B190" s="335">
        <f>SUM(B191:B196)</f>
        <v>478</v>
      </c>
      <c r="C190" s="336">
        <f>SUM(C191:C196)</f>
        <v>387.4259</v>
      </c>
      <c r="D190" s="188">
        <f>C190/B190</f>
        <v>0.810514435146444</v>
      </c>
      <c r="E190" s="95"/>
    </row>
    <row r="191" spans="1:5">
      <c r="A191" s="337" t="s">
        <v>64</v>
      </c>
      <c r="B191" s="155">
        <v>161</v>
      </c>
      <c r="C191" s="339">
        <v>227.0259</v>
      </c>
      <c r="D191" s="188">
        <f>C191/B191</f>
        <v>1.41009875776398</v>
      </c>
      <c r="E191" s="155"/>
    </row>
    <row r="192" spans="1:5">
      <c r="A192" s="337" t="s">
        <v>65</v>
      </c>
      <c r="B192" s="155">
        <v>263</v>
      </c>
      <c r="C192" s="339">
        <v>125.4</v>
      </c>
      <c r="D192" s="188">
        <f>C192/B192</f>
        <v>0.47680608365019</v>
      </c>
      <c r="E192" s="155"/>
    </row>
    <row r="193" spans="1:5">
      <c r="A193" s="337" t="s">
        <v>66</v>
      </c>
      <c r="B193" s="155">
        <v>5</v>
      </c>
      <c r="C193" s="173"/>
      <c r="D193" s="188">
        <f>C193/B193</f>
        <v>0</v>
      </c>
      <c r="E193" s="155"/>
    </row>
    <row r="194" spans="1:5">
      <c r="A194" s="337" t="s">
        <v>173</v>
      </c>
      <c r="B194" s="155">
        <v>49</v>
      </c>
      <c r="C194" s="339">
        <v>35</v>
      </c>
      <c r="D194" s="188">
        <f>C194/B194</f>
        <v>0.714285714285714</v>
      </c>
      <c r="E194" s="155"/>
    </row>
    <row r="195" spans="1:5">
      <c r="A195" s="337" t="s">
        <v>73</v>
      </c>
      <c r="B195" s="155"/>
      <c r="C195" s="173"/>
      <c r="D195" s="188"/>
      <c r="E195" s="155"/>
    </row>
    <row r="196" spans="1:5">
      <c r="A196" s="340" t="s">
        <v>174</v>
      </c>
      <c r="B196" s="155"/>
      <c r="C196" s="173"/>
      <c r="D196" s="188"/>
      <c r="E196" s="155"/>
    </row>
    <row r="197" spans="1:5">
      <c r="A197" s="342" t="s">
        <v>175</v>
      </c>
      <c r="B197" s="335">
        <f>SUM(B198:B203)</f>
        <v>384</v>
      </c>
      <c r="C197" s="336">
        <f>SUM(C198:C203)</f>
        <v>139.8615</v>
      </c>
      <c r="D197" s="188">
        <f>C197/B197</f>
        <v>0.36422265625</v>
      </c>
      <c r="E197" s="95"/>
    </row>
    <row r="198" spans="1:5">
      <c r="A198" s="155" t="s">
        <v>64</v>
      </c>
      <c r="B198" s="155">
        <v>57</v>
      </c>
      <c r="C198" s="339">
        <v>74.8615</v>
      </c>
      <c r="D198" s="188">
        <f>C198/B198</f>
        <v>1.31335964912281</v>
      </c>
      <c r="E198" s="155"/>
    </row>
    <row r="199" spans="1:5">
      <c r="A199" s="337" t="s">
        <v>65</v>
      </c>
      <c r="B199" s="155">
        <v>327</v>
      </c>
      <c r="C199" s="339">
        <v>65</v>
      </c>
      <c r="D199" s="188">
        <f>C199/B199</f>
        <v>0.198776758409786</v>
      </c>
      <c r="E199" s="155"/>
    </row>
    <row r="200" spans="1:5">
      <c r="A200" s="337" t="s">
        <v>66</v>
      </c>
      <c r="B200" s="155"/>
      <c r="C200" s="173"/>
      <c r="D200" s="188"/>
      <c r="E200" s="155"/>
    </row>
    <row r="201" spans="1:5">
      <c r="A201" s="337" t="s">
        <v>176</v>
      </c>
      <c r="B201" s="155"/>
      <c r="C201" s="173"/>
      <c r="D201" s="188"/>
      <c r="E201" s="155"/>
    </row>
    <row r="202" spans="1:5">
      <c r="A202" s="337" t="s">
        <v>73</v>
      </c>
      <c r="B202" s="155"/>
      <c r="C202" s="173"/>
      <c r="D202" s="188"/>
      <c r="E202" s="155"/>
    </row>
    <row r="203" spans="1:5">
      <c r="A203" s="340" t="s">
        <v>177</v>
      </c>
      <c r="B203" s="155"/>
      <c r="C203" s="173"/>
      <c r="D203" s="188"/>
      <c r="E203" s="155"/>
    </row>
    <row r="204" spans="1:5">
      <c r="A204" s="342" t="s">
        <v>178</v>
      </c>
      <c r="B204" s="335">
        <f>SUM(B205:B211)</f>
        <v>1576</v>
      </c>
      <c r="C204" s="336">
        <f>SUM(C205:C211)</f>
        <v>147.9163</v>
      </c>
      <c r="D204" s="188">
        <f>C204/B204</f>
        <v>0.0938555203045685</v>
      </c>
      <c r="E204" s="95"/>
    </row>
    <row r="205" spans="1:5">
      <c r="A205" s="340" t="s">
        <v>64</v>
      </c>
      <c r="B205" s="155">
        <v>105</v>
      </c>
      <c r="C205" s="339">
        <v>109.9163</v>
      </c>
      <c r="D205" s="188">
        <f>C205/B205</f>
        <v>1.0468219047619</v>
      </c>
      <c r="E205" s="155"/>
    </row>
    <row r="206" spans="1:5">
      <c r="A206" s="337" t="s">
        <v>65</v>
      </c>
      <c r="B206" s="155">
        <v>404</v>
      </c>
      <c r="C206" s="173"/>
      <c r="D206" s="188">
        <f>C206/B206</f>
        <v>0</v>
      </c>
      <c r="E206" s="155"/>
    </row>
    <row r="207" spans="1:5">
      <c r="A207" s="337" t="s">
        <v>66</v>
      </c>
      <c r="B207" s="155"/>
      <c r="C207" s="173"/>
      <c r="D207" s="188"/>
      <c r="E207" s="155"/>
    </row>
    <row r="208" spans="1:5">
      <c r="A208" s="337" t="s">
        <v>179</v>
      </c>
      <c r="B208" s="155">
        <v>1067</v>
      </c>
      <c r="C208" s="339">
        <v>38</v>
      </c>
      <c r="D208" s="188">
        <f>C208/B208</f>
        <v>0.0356138706654171</v>
      </c>
      <c r="E208" s="155"/>
    </row>
    <row r="209" spans="1:5">
      <c r="A209" s="337" t="s">
        <v>180</v>
      </c>
      <c r="B209" s="155"/>
      <c r="C209" s="173"/>
      <c r="D209" s="188"/>
      <c r="E209" s="155"/>
    </row>
    <row r="210" spans="1:5">
      <c r="A210" s="337" t="s">
        <v>73</v>
      </c>
      <c r="B210" s="347"/>
      <c r="C210" s="348"/>
      <c r="D210" s="188"/>
      <c r="E210" s="347"/>
    </row>
    <row r="211" spans="1:5">
      <c r="A211" s="340" t="s">
        <v>181</v>
      </c>
      <c r="B211" s="347"/>
      <c r="C211" s="348"/>
      <c r="D211" s="188"/>
      <c r="E211" s="347"/>
    </row>
    <row r="212" spans="1:5">
      <c r="A212" s="342" t="s">
        <v>182</v>
      </c>
      <c r="B212" s="349">
        <f>SUM(B213:B217)</f>
        <v>0</v>
      </c>
      <c r="C212" s="350">
        <f>SUM(C213:C217)</f>
        <v>0</v>
      </c>
      <c r="D212" s="188"/>
      <c r="E212" s="357"/>
    </row>
    <row r="213" spans="1:5">
      <c r="A213" s="340" t="s">
        <v>64</v>
      </c>
      <c r="B213" s="155"/>
      <c r="C213" s="173"/>
      <c r="D213" s="188"/>
      <c r="E213" s="155"/>
    </row>
    <row r="214" spans="1:5">
      <c r="A214" s="155" t="s">
        <v>65</v>
      </c>
      <c r="B214" s="155"/>
      <c r="C214" s="173"/>
      <c r="D214" s="188"/>
      <c r="E214" s="155"/>
    </row>
    <row r="215" spans="1:5">
      <c r="A215" s="337" t="s">
        <v>66</v>
      </c>
      <c r="B215" s="351"/>
      <c r="C215" s="352"/>
      <c r="D215" s="188"/>
      <c r="E215" s="155"/>
    </row>
    <row r="216" spans="1:5">
      <c r="A216" s="337" t="s">
        <v>73</v>
      </c>
      <c r="B216" s="351"/>
      <c r="C216" s="352"/>
      <c r="D216" s="188"/>
      <c r="E216" s="155"/>
    </row>
    <row r="217" spans="1:5">
      <c r="A217" s="337" t="s">
        <v>183</v>
      </c>
      <c r="B217" s="351"/>
      <c r="C217" s="352"/>
      <c r="D217" s="188"/>
      <c r="E217" s="155"/>
    </row>
    <row r="218" spans="1:5">
      <c r="A218" s="342" t="s">
        <v>184</v>
      </c>
      <c r="B218" s="353">
        <f>SUM(B219:B223)</f>
        <v>222</v>
      </c>
      <c r="C218" s="354">
        <f>SUM(C219:C223)</f>
        <v>122.0733</v>
      </c>
      <c r="D218" s="188">
        <f>C218/B218</f>
        <v>0.54987972972973</v>
      </c>
      <c r="E218" s="95"/>
    </row>
    <row r="219" spans="1:5">
      <c r="A219" s="340" t="s">
        <v>64</v>
      </c>
      <c r="B219" s="355">
        <v>79</v>
      </c>
      <c r="C219" s="339">
        <v>85.0733</v>
      </c>
      <c r="D219" s="188">
        <f>C219/B219</f>
        <v>1.07687721518987</v>
      </c>
      <c r="E219" s="155"/>
    </row>
    <row r="220" spans="1:5">
      <c r="A220" s="340" t="s">
        <v>65</v>
      </c>
      <c r="B220" s="355">
        <v>143</v>
      </c>
      <c r="C220" s="339">
        <v>37</v>
      </c>
      <c r="D220" s="188">
        <f>C220/B220</f>
        <v>0.258741258741259</v>
      </c>
      <c r="E220" s="155"/>
    </row>
    <row r="221" spans="1:5">
      <c r="A221" s="337" t="s">
        <v>66</v>
      </c>
      <c r="B221" s="355"/>
      <c r="C221" s="352"/>
      <c r="D221" s="188"/>
      <c r="E221" s="155"/>
    </row>
    <row r="222" spans="1:5">
      <c r="A222" s="337" t="s">
        <v>73</v>
      </c>
      <c r="B222" s="355"/>
      <c r="C222" s="352"/>
      <c r="D222" s="188"/>
      <c r="E222" s="155"/>
    </row>
    <row r="223" spans="1:5">
      <c r="A223" s="337" t="s">
        <v>185</v>
      </c>
      <c r="B223" s="355"/>
      <c r="C223" s="352"/>
      <c r="D223" s="188"/>
      <c r="E223" s="155"/>
    </row>
    <row r="224" spans="1:5">
      <c r="A224" s="334" t="s">
        <v>186</v>
      </c>
      <c r="B224" s="356">
        <f>SUM(B225:B230)</f>
        <v>90</v>
      </c>
      <c r="C224" s="354">
        <f>SUM(C225:C230)</f>
        <v>92.8136</v>
      </c>
      <c r="D224" s="188">
        <f>C224/B224</f>
        <v>1.03126222222222</v>
      </c>
      <c r="E224" s="95"/>
    </row>
    <row r="225" spans="1:5">
      <c r="A225" s="337" t="s">
        <v>64</v>
      </c>
      <c r="B225" s="355">
        <v>53</v>
      </c>
      <c r="C225" s="339">
        <v>59.3136</v>
      </c>
      <c r="D225" s="188">
        <f>C225/B225</f>
        <v>1.11912452830189</v>
      </c>
      <c r="E225" s="155"/>
    </row>
    <row r="226" spans="1:5">
      <c r="A226" s="337" t="s">
        <v>65</v>
      </c>
      <c r="B226" s="355">
        <v>37</v>
      </c>
      <c r="C226" s="339">
        <v>33.5</v>
      </c>
      <c r="D226" s="188">
        <f>C226/B226</f>
        <v>0.905405405405405</v>
      </c>
      <c r="E226" s="155"/>
    </row>
    <row r="227" spans="1:5">
      <c r="A227" s="337" t="s">
        <v>66</v>
      </c>
      <c r="B227" s="351"/>
      <c r="C227" s="352"/>
      <c r="D227" s="188"/>
      <c r="E227" s="155"/>
    </row>
    <row r="228" spans="1:5">
      <c r="A228" s="337" t="s">
        <v>187</v>
      </c>
      <c r="B228" s="351"/>
      <c r="C228" s="352"/>
      <c r="D228" s="188"/>
      <c r="E228" s="155"/>
    </row>
    <row r="229" spans="1:5">
      <c r="A229" s="337" t="s">
        <v>73</v>
      </c>
      <c r="B229" s="351"/>
      <c r="C229" s="352"/>
      <c r="D229" s="188"/>
      <c r="E229" s="155"/>
    </row>
    <row r="230" spans="1:5">
      <c r="A230" s="337" t="s">
        <v>188</v>
      </c>
      <c r="B230" s="351"/>
      <c r="C230" s="352"/>
      <c r="D230" s="188"/>
      <c r="E230" s="155"/>
    </row>
    <row r="231" spans="1:5">
      <c r="A231" s="334" t="s">
        <v>189</v>
      </c>
      <c r="B231" s="353">
        <f>SUM(B232:B245)</f>
        <v>399</v>
      </c>
      <c r="C231" s="354">
        <f>SUM(C232:C245)</f>
        <v>371.1789</v>
      </c>
      <c r="D231" s="188">
        <f>C231/B231</f>
        <v>0.930272932330827</v>
      </c>
      <c r="E231" s="95"/>
    </row>
    <row r="232" spans="1:5">
      <c r="A232" s="337" t="s">
        <v>64</v>
      </c>
      <c r="B232" s="155">
        <v>298</v>
      </c>
      <c r="C232" s="339">
        <v>337.1789</v>
      </c>
      <c r="D232" s="188">
        <f>C232/B232</f>
        <v>1.13147281879195</v>
      </c>
      <c r="E232" s="155"/>
    </row>
    <row r="233" spans="1:5">
      <c r="A233" s="337" t="s">
        <v>65</v>
      </c>
      <c r="B233" s="155">
        <v>71</v>
      </c>
      <c r="C233" s="339">
        <v>34</v>
      </c>
      <c r="D233" s="188">
        <f>C233/B233</f>
        <v>0.47887323943662</v>
      </c>
      <c r="E233" s="155"/>
    </row>
    <row r="234" spans="1:5">
      <c r="A234" s="337" t="s">
        <v>66</v>
      </c>
      <c r="B234" s="155"/>
      <c r="C234" s="173"/>
      <c r="D234" s="188"/>
      <c r="E234" s="155"/>
    </row>
    <row r="235" spans="1:5">
      <c r="A235" s="337" t="s">
        <v>190</v>
      </c>
      <c r="B235" s="155">
        <v>30</v>
      </c>
      <c r="C235" s="173"/>
      <c r="D235" s="188">
        <f>C235/B235</f>
        <v>0</v>
      </c>
      <c r="E235" s="155"/>
    </row>
    <row r="236" spans="1:5">
      <c r="A236" s="337" t="s">
        <v>191</v>
      </c>
      <c r="B236" s="155"/>
      <c r="C236" s="173"/>
      <c r="D236" s="188"/>
      <c r="E236" s="155"/>
    </row>
    <row r="237" spans="1:5">
      <c r="A237" s="337" t="s">
        <v>105</v>
      </c>
      <c r="B237" s="155"/>
      <c r="C237" s="173"/>
      <c r="D237" s="188"/>
      <c r="E237" s="155"/>
    </row>
    <row r="238" spans="1:5">
      <c r="A238" s="337" t="s">
        <v>192</v>
      </c>
      <c r="B238" s="155"/>
      <c r="C238" s="173"/>
      <c r="D238" s="188"/>
      <c r="E238" s="155"/>
    </row>
    <row r="239" spans="1:5">
      <c r="A239" s="337" t="s">
        <v>193</v>
      </c>
      <c r="B239" s="155"/>
      <c r="C239" s="173"/>
      <c r="D239" s="188"/>
      <c r="E239" s="155"/>
    </row>
    <row r="240" spans="1:5">
      <c r="A240" s="337" t="s">
        <v>194</v>
      </c>
      <c r="B240" s="155"/>
      <c r="C240" s="173"/>
      <c r="D240" s="188"/>
      <c r="E240" s="155"/>
    </row>
    <row r="241" spans="1:5">
      <c r="A241" s="337" t="s">
        <v>195</v>
      </c>
      <c r="B241" s="155"/>
      <c r="C241" s="173"/>
      <c r="D241" s="188"/>
      <c r="E241" s="155"/>
    </row>
    <row r="242" spans="1:5">
      <c r="A242" s="337" t="s">
        <v>196</v>
      </c>
      <c r="B242" s="155"/>
      <c r="C242" s="173"/>
      <c r="D242" s="188"/>
      <c r="E242" s="155"/>
    </row>
    <row r="243" spans="1:5">
      <c r="A243" s="337" t="s">
        <v>197</v>
      </c>
      <c r="B243" s="155"/>
      <c r="C243" s="173"/>
      <c r="D243" s="188"/>
      <c r="E243" s="155"/>
    </row>
    <row r="244" spans="1:5">
      <c r="A244" s="337" t="s">
        <v>73</v>
      </c>
      <c r="B244" s="155"/>
      <c r="C244" s="173"/>
      <c r="D244" s="188"/>
      <c r="E244" s="155"/>
    </row>
    <row r="245" spans="1:5">
      <c r="A245" s="337" t="s">
        <v>198</v>
      </c>
      <c r="B245" s="155"/>
      <c r="C245" s="173"/>
      <c r="D245" s="188"/>
      <c r="E245" s="155"/>
    </row>
    <row r="246" spans="1:5">
      <c r="A246" s="334" t="s">
        <v>199</v>
      </c>
      <c r="B246" s="335">
        <f>SUM(B247:B248)</f>
        <v>0</v>
      </c>
      <c r="C246" s="336">
        <f>SUM(C247:C248)</f>
        <v>0</v>
      </c>
      <c r="D246" s="188"/>
      <c r="E246" s="95"/>
    </row>
    <row r="247" spans="1:5">
      <c r="A247" s="340" t="s">
        <v>200</v>
      </c>
      <c r="B247" s="155"/>
      <c r="C247" s="173"/>
      <c r="D247" s="188"/>
      <c r="E247" s="155"/>
    </row>
    <row r="248" spans="1:5">
      <c r="A248" s="340" t="s">
        <v>201</v>
      </c>
      <c r="B248" s="155"/>
      <c r="C248" s="173"/>
      <c r="D248" s="188"/>
      <c r="E248" s="155"/>
    </row>
    <row r="249" spans="1:5">
      <c r="A249" s="104" t="s">
        <v>202</v>
      </c>
      <c r="B249" s="104">
        <f>SUM(B250:B251)</f>
        <v>0</v>
      </c>
      <c r="C249" s="333">
        <f>SUM(C250:C251)</f>
        <v>0</v>
      </c>
      <c r="D249" s="104"/>
      <c r="E249" s="104"/>
    </row>
    <row r="250" spans="1:5">
      <c r="A250" s="337" t="s">
        <v>203</v>
      </c>
      <c r="B250" s="155"/>
      <c r="C250" s="173"/>
      <c r="D250" s="156"/>
      <c r="E250" s="155"/>
    </row>
    <row r="251" spans="1:5">
      <c r="A251" s="337" t="s">
        <v>204</v>
      </c>
      <c r="B251" s="155"/>
      <c r="C251" s="173"/>
      <c r="D251" s="156"/>
      <c r="E251" s="155"/>
    </row>
    <row r="252" spans="1:5">
      <c r="A252" s="104" t="s">
        <v>205</v>
      </c>
      <c r="B252" s="104">
        <f>SUM(B253,B263)</f>
        <v>0</v>
      </c>
      <c r="C252" s="333">
        <f>SUM(C253,C263)</f>
        <v>0</v>
      </c>
      <c r="D252" s="104"/>
      <c r="E252" s="104"/>
    </row>
    <row r="253" spans="1:5">
      <c r="A253" s="342" t="s">
        <v>206</v>
      </c>
      <c r="B253" s="335">
        <f>SUM(B254:B262)</f>
        <v>0</v>
      </c>
      <c r="C253" s="336">
        <f>SUM(C254:C262)</f>
        <v>0</v>
      </c>
      <c r="D253" s="188"/>
      <c r="E253" s="95"/>
    </row>
    <row r="254" spans="1:5">
      <c r="A254" s="340" t="s">
        <v>207</v>
      </c>
      <c r="B254" s="155"/>
      <c r="C254" s="173"/>
      <c r="D254" s="156"/>
      <c r="E254" s="155"/>
    </row>
    <row r="255" spans="1:5">
      <c r="A255" s="337" t="s">
        <v>208</v>
      </c>
      <c r="B255" s="155"/>
      <c r="C255" s="173"/>
      <c r="D255" s="156"/>
      <c r="E255" s="155"/>
    </row>
    <row r="256" spans="1:5">
      <c r="A256" s="337" t="s">
        <v>209</v>
      </c>
      <c r="B256" s="155"/>
      <c r="C256" s="173"/>
      <c r="D256" s="156"/>
      <c r="E256" s="155"/>
    </row>
    <row r="257" spans="1:5">
      <c r="A257" s="337" t="s">
        <v>210</v>
      </c>
      <c r="B257" s="155"/>
      <c r="C257" s="173"/>
      <c r="D257" s="156"/>
      <c r="E257" s="155"/>
    </row>
    <row r="258" spans="1:5">
      <c r="A258" s="340" t="s">
        <v>211</v>
      </c>
      <c r="B258" s="155"/>
      <c r="C258" s="173"/>
      <c r="D258" s="156"/>
      <c r="E258" s="155"/>
    </row>
    <row r="259" spans="1:5">
      <c r="A259" s="340" t="s">
        <v>212</v>
      </c>
      <c r="B259" s="155"/>
      <c r="C259" s="173"/>
      <c r="D259" s="156"/>
      <c r="E259" s="155"/>
    </row>
    <row r="260" spans="1:5">
      <c r="A260" s="340" t="s">
        <v>213</v>
      </c>
      <c r="B260" s="155"/>
      <c r="C260" s="173"/>
      <c r="D260" s="156"/>
      <c r="E260" s="155"/>
    </row>
    <row r="261" spans="1:5">
      <c r="A261" s="340" t="s">
        <v>214</v>
      </c>
      <c r="B261" s="155"/>
      <c r="C261" s="173"/>
      <c r="D261" s="156"/>
      <c r="E261" s="155"/>
    </row>
    <row r="262" spans="1:5">
      <c r="A262" s="340" t="s">
        <v>215</v>
      </c>
      <c r="B262" s="155"/>
      <c r="C262" s="173"/>
      <c r="D262" s="156"/>
      <c r="E262" s="155"/>
    </row>
    <row r="263" spans="1:5">
      <c r="A263" s="342" t="s">
        <v>216</v>
      </c>
      <c r="B263" s="335"/>
      <c r="C263" s="336"/>
      <c r="D263" s="188"/>
      <c r="E263" s="95"/>
    </row>
    <row r="264" spans="1:5">
      <c r="A264" s="104" t="s">
        <v>217</v>
      </c>
      <c r="B264" s="104">
        <f>SUM(B265,B268,B279,B286,B294,B303,B319,B329,B339,B347,B353)</f>
        <v>7292</v>
      </c>
      <c r="C264" s="333">
        <f>SUM(C265,C268,C279,C286,C294,C303,C319,C329,C339,C347,C353)</f>
        <v>6285.8845</v>
      </c>
      <c r="D264" s="186">
        <f>C264/B264</f>
        <v>0.862024753154142</v>
      </c>
      <c r="E264" s="104"/>
    </row>
    <row r="265" spans="1:5">
      <c r="A265" s="358" t="s">
        <v>218</v>
      </c>
      <c r="B265" s="359">
        <f>SUM(B266:B267)</f>
        <v>0</v>
      </c>
      <c r="C265" s="360">
        <f>SUM(C266:C267)</f>
        <v>0</v>
      </c>
      <c r="D265" s="188"/>
      <c r="E265" s="359"/>
    </row>
    <row r="266" spans="1:5">
      <c r="A266" s="337" t="s">
        <v>219</v>
      </c>
      <c r="B266" s="155"/>
      <c r="C266" s="173"/>
      <c r="D266" s="188"/>
      <c r="E266" s="155"/>
    </row>
    <row r="267" spans="1:5">
      <c r="A267" s="340" t="s">
        <v>220</v>
      </c>
      <c r="B267" s="155"/>
      <c r="C267" s="173"/>
      <c r="D267" s="188"/>
      <c r="E267" s="155"/>
    </row>
    <row r="268" spans="1:5">
      <c r="A268" s="361" t="s">
        <v>221</v>
      </c>
      <c r="B268" s="359">
        <f>SUM(B269:B278)</f>
        <v>6262</v>
      </c>
      <c r="C268" s="360">
        <f>SUM(C269:C278)</f>
        <v>5720.6152</v>
      </c>
      <c r="D268" s="188">
        <f>C268/B268</f>
        <v>0.913544426700735</v>
      </c>
      <c r="E268" s="359"/>
    </row>
    <row r="269" spans="1:5">
      <c r="A269" s="340" t="s">
        <v>64</v>
      </c>
      <c r="B269" s="155">
        <v>3392</v>
      </c>
      <c r="C269" s="339">
        <v>3713.9152</v>
      </c>
      <c r="D269" s="188">
        <f>C269/B269</f>
        <v>1.09490424528302</v>
      </c>
      <c r="E269" s="155"/>
    </row>
    <row r="270" spans="1:5">
      <c r="A270" s="340" t="s">
        <v>65</v>
      </c>
      <c r="B270" s="155">
        <v>2266</v>
      </c>
      <c r="C270" s="339">
        <v>2006.7</v>
      </c>
      <c r="D270" s="188">
        <f>C270/B270</f>
        <v>0.885569285083848</v>
      </c>
      <c r="E270" s="155"/>
    </row>
    <row r="271" spans="1:5">
      <c r="A271" s="340" t="s">
        <v>66</v>
      </c>
      <c r="B271" s="155"/>
      <c r="C271" s="173"/>
      <c r="D271" s="188"/>
      <c r="E271" s="155"/>
    </row>
    <row r="272" spans="1:5">
      <c r="A272" s="340" t="s">
        <v>105</v>
      </c>
      <c r="B272" s="155"/>
      <c r="C272" s="173"/>
      <c r="D272" s="188"/>
      <c r="E272" s="155"/>
    </row>
    <row r="273" spans="1:5">
      <c r="A273" s="340" t="s">
        <v>222</v>
      </c>
      <c r="B273" s="155">
        <v>604</v>
      </c>
      <c r="C273" s="173"/>
      <c r="D273" s="188">
        <f>C273/B273</f>
        <v>0</v>
      </c>
      <c r="E273" s="155"/>
    </row>
    <row r="274" spans="1:5">
      <c r="A274" s="340" t="s">
        <v>223</v>
      </c>
      <c r="B274" s="155"/>
      <c r="C274" s="173"/>
      <c r="D274" s="188"/>
      <c r="E274" s="155"/>
    </row>
    <row r="275" spans="1:5">
      <c r="A275" s="340" t="s">
        <v>224</v>
      </c>
      <c r="B275" s="155"/>
      <c r="C275" s="173"/>
      <c r="D275" s="188"/>
      <c r="E275" s="155"/>
    </row>
    <row r="276" spans="1:5">
      <c r="A276" s="340" t="s">
        <v>225</v>
      </c>
      <c r="B276" s="155"/>
      <c r="C276" s="173"/>
      <c r="D276" s="188"/>
      <c r="E276" s="155"/>
    </row>
    <row r="277" spans="1:5">
      <c r="A277" s="340" t="s">
        <v>73</v>
      </c>
      <c r="B277" s="155"/>
      <c r="C277" s="173"/>
      <c r="D277" s="188"/>
      <c r="E277" s="155"/>
    </row>
    <row r="278" spans="1:5">
      <c r="A278" s="340" t="s">
        <v>226</v>
      </c>
      <c r="B278" s="155"/>
      <c r="C278" s="173"/>
      <c r="D278" s="188"/>
      <c r="E278" s="155"/>
    </row>
    <row r="279" spans="1:5">
      <c r="A279" s="358" t="s">
        <v>227</v>
      </c>
      <c r="B279" s="359">
        <f>SUM(B280:B285)</f>
        <v>0</v>
      </c>
      <c r="C279" s="360">
        <f>SUM(C280:C285)</f>
        <v>0</v>
      </c>
      <c r="D279" s="188"/>
      <c r="E279" s="359"/>
    </row>
    <row r="280" spans="1:5">
      <c r="A280" s="337" t="s">
        <v>64</v>
      </c>
      <c r="B280" s="155"/>
      <c r="C280" s="173"/>
      <c r="D280" s="188"/>
      <c r="E280" s="155"/>
    </row>
    <row r="281" spans="1:5">
      <c r="A281" s="337" t="s">
        <v>65</v>
      </c>
      <c r="B281" s="155"/>
      <c r="C281" s="173"/>
      <c r="D281" s="188"/>
      <c r="E281" s="155"/>
    </row>
    <row r="282" spans="1:5">
      <c r="A282" s="340" t="s">
        <v>66</v>
      </c>
      <c r="B282" s="155"/>
      <c r="C282" s="173"/>
      <c r="D282" s="188"/>
      <c r="E282" s="155"/>
    </row>
    <row r="283" spans="1:5">
      <c r="A283" s="340" t="s">
        <v>228</v>
      </c>
      <c r="B283" s="155"/>
      <c r="C283" s="173"/>
      <c r="D283" s="188"/>
      <c r="E283" s="155"/>
    </row>
    <row r="284" spans="1:5">
      <c r="A284" s="340" t="s">
        <v>73</v>
      </c>
      <c r="B284" s="155"/>
      <c r="C284" s="173"/>
      <c r="D284" s="188"/>
      <c r="E284" s="155"/>
    </row>
    <row r="285" spans="1:5">
      <c r="A285" s="155" t="s">
        <v>229</v>
      </c>
      <c r="B285" s="155"/>
      <c r="C285" s="173"/>
      <c r="D285" s="188"/>
      <c r="E285" s="155"/>
    </row>
    <row r="286" spans="1:5">
      <c r="A286" s="362" t="s">
        <v>230</v>
      </c>
      <c r="B286" s="359">
        <f>SUM(B287:B293)</f>
        <v>0</v>
      </c>
      <c r="C286" s="360">
        <f>SUM(C287:C293)</f>
        <v>0</v>
      </c>
      <c r="D286" s="188"/>
      <c r="E286" s="359"/>
    </row>
    <row r="287" spans="1:5">
      <c r="A287" s="337" t="s">
        <v>64</v>
      </c>
      <c r="B287" s="155"/>
      <c r="C287" s="173"/>
      <c r="D287" s="188"/>
      <c r="E287" s="155"/>
    </row>
    <row r="288" spans="1:5">
      <c r="A288" s="337" t="s">
        <v>65</v>
      </c>
      <c r="B288" s="155"/>
      <c r="C288" s="173"/>
      <c r="D288" s="188"/>
      <c r="E288" s="155"/>
    </row>
    <row r="289" spans="1:5">
      <c r="A289" s="340" t="s">
        <v>66</v>
      </c>
      <c r="B289" s="155"/>
      <c r="C289" s="173"/>
      <c r="D289" s="188"/>
      <c r="E289" s="155"/>
    </row>
    <row r="290" spans="1:5">
      <c r="A290" s="340" t="s">
        <v>231</v>
      </c>
      <c r="B290" s="155"/>
      <c r="C290" s="173"/>
      <c r="D290" s="188"/>
      <c r="E290" s="155"/>
    </row>
    <row r="291" spans="1:5">
      <c r="A291" s="340" t="s">
        <v>232</v>
      </c>
      <c r="B291" s="155"/>
      <c r="C291" s="173"/>
      <c r="D291" s="188"/>
      <c r="E291" s="155"/>
    </row>
    <row r="292" spans="1:5">
      <c r="A292" s="340" t="s">
        <v>73</v>
      </c>
      <c r="B292" s="155"/>
      <c r="C292" s="173"/>
      <c r="D292" s="188"/>
      <c r="E292" s="155"/>
    </row>
    <row r="293" spans="1:5">
      <c r="A293" s="340" t="s">
        <v>233</v>
      </c>
      <c r="B293" s="155"/>
      <c r="C293" s="173"/>
      <c r="D293" s="188"/>
      <c r="E293" s="155"/>
    </row>
    <row r="294" spans="1:5">
      <c r="A294" s="359" t="s">
        <v>234</v>
      </c>
      <c r="B294" s="359">
        <f>SUM(B295:B302)</f>
        <v>0</v>
      </c>
      <c r="C294" s="360">
        <f>SUM(C295:C302)</f>
        <v>0</v>
      </c>
      <c r="D294" s="188"/>
      <c r="E294" s="359"/>
    </row>
    <row r="295" spans="1:5">
      <c r="A295" s="337" t="s">
        <v>64</v>
      </c>
      <c r="B295" s="155"/>
      <c r="D295" s="188"/>
      <c r="E295" s="155"/>
    </row>
    <row r="296" spans="1:5">
      <c r="A296" s="337" t="s">
        <v>65</v>
      </c>
      <c r="B296" s="155"/>
      <c r="D296" s="188"/>
      <c r="E296" s="155"/>
    </row>
    <row r="297" spans="1:5">
      <c r="A297" s="337" t="s">
        <v>66</v>
      </c>
      <c r="B297" s="155"/>
      <c r="C297" s="173"/>
      <c r="D297" s="188"/>
      <c r="E297" s="155"/>
    </row>
    <row r="298" spans="1:5">
      <c r="A298" s="340" t="s">
        <v>235</v>
      </c>
      <c r="B298" s="155"/>
      <c r="C298" s="173"/>
      <c r="D298" s="188"/>
      <c r="E298" s="155"/>
    </row>
    <row r="299" spans="1:5">
      <c r="A299" s="340" t="s">
        <v>236</v>
      </c>
      <c r="B299" s="155"/>
      <c r="C299" s="173"/>
      <c r="D299" s="188"/>
      <c r="E299" s="155"/>
    </row>
    <row r="300" spans="1:5">
      <c r="A300" s="340" t="s">
        <v>237</v>
      </c>
      <c r="B300" s="155"/>
      <c r="C300" s="173"/>
      <c r="D300" s="188"/>
      <c r="E300" s="155"/>
    </row>
    <row r="301" spans="1:5">
      <c r="A301" s="337" t="s">
        <v>73</v>
      </c>
      <c r="B301" s="155"/>
      <c r="C301" s="173"/>
      <c r="D301" s="188"/>
      <c r="E301" s="155"/>
    </row>
    <row r="302" spans="1:5">
      <c r="A302" s="337" t="s">
        <v>238</v>
      </c>
      <c r="B302" s="155"/>
      <c r="C302" s="173"/>
      <c r="D302" s="188"/>
      <c r="E302" s="155"/>
    </row>
    <row r="303" spans="1:5">
      <c r="A303" s="358" t="s">
        <v>239</v>
      </c>
      <c r="B303" s="359">
        <f>SUM(B304:B318)</f>
        <v>847</v>
      </c>
      <c r="C303" s="360">
        <f>SUM(C304:C318)</f>
        <v>565.2693</v>
      </c>
      <c r="D303" s="188">
        <f>C303/B303</f>
        <v>0.667378158205431</v>
      </c>
      <c r="E303" s="359"/>
    </row>
    <row r="304" spans="1:5">
      <c r="A304" s="340" t="s">
        <v>64</v>
      </c>
      <c r="B304" s="155">
        <v>406</v>
      </c>
      <c r="C304" s="339">
        <v>472.2693</v>
      </c>
      <c r="D304" s="188">
        <f>C304/B304</f>
        <v>1.16322487684729</v>
      </c>
      <c r="E304" s="155"/>
    </row>
    <row r="305" spans="1:5">
      <c r="A305" s="340" t="s">
        <v>65</v>
      </c>
      <c r="B305" s="155">
        <v>375</v>
      </c>
      <c r="C305" s="339">
        <v>36</v>
      </c>
      <c r="D305" s="188">
        <f>C305/B305</f>
        <v>0.096</v>
      </c>
      <c r="E305" s="155"/>
    </row>
    <row r="306" spans="1:5">
      <c r="A306" s="340" t="s">
        <v>66</v>
      </c>
      <c r="B306" s="155"/>
      <c r="C306" s="173"/>
      <c r="D306" s="188"/>
      <c r="E306" s="155"/>
    </row>
    <row r="307" spans="1:5">
      <c r="A307" s="155" t="s">
        <v>240</v>
      </c>
      <c r="B307" s="155">
        <v>21</v>
      </c>
      <c r="C307" s="173"/>
      <c r="D307" s="188">
        <f>C307/B307</f>
        <v>0</v>
      </c>
      <c r="E307" s="155"/>
    </row>
    <row r="308" spans="1:5">
      <c r="A308" s="337" t="s">
        <v>241</v>
      </c>
      <c r="B308" s="155"/>
      <c r="C308" s="173"/>
      <c r="D308" s="188"/>
      <c r="E308" s="155"/>
    </row>
    <row r="309" spans="1:5">
      <c r="A309" s="337" t="s">
        <v>242</v>
      </c>
      <c r="B309" s="155"/>
      <c r="C309" s="173"/>
      <c r="D309" s="188"/>
      <c r="E309" s="155"/>
    </row>
    <row r="310" spans="1:5">
      <c r="A310" s="341" t="s">
        <v>243</v>
      </c>
      <c r="B310" s="155">
        <v>40</v>
      </c>
      <c r="C310" s="339">
        <v>37</v>
      </c>
      <c r="D310" s="188">
        <f>C310/B310</f>
        <v>0.925</v>
      </c>
      <c r="E310" s="155"/>
    </row>
    <row r="311" spans="1:5">
      <c r="A311" s="340" t="s">
        <v>244</v>
      </c>
      <c r="B311" s="155"/>
      <c r="C311" s="173"/>
      <c r="D311" s="188"/>
      <c r="E311" s="155"/>
    </row>
    <row r="312" spans="1:5">
      <c r="A312" s="340" t="s">
        <v>245</v>
      </c>
      <c r="B312" s="155"/>
      <c r="C312" s="173"/>
      <c r="D312" s="188"/>
      <c r="E312" s="155"/>
    </row>
    <row r="313" spans="1:5">
      <c r="A313" s="340" t="s">
        <v>246</v>
      </c>
      <c r="B313" s="155">
        <v>5</v>
      </c>
      <c r="C313" s="339">
        <v>20</v>
      </c>
      <c r="D313" s="188">
        <f>C313/B313</f>
        <v>4</v>
      </c>
      <c r="E313" s="155"/>
    </row>
    <row r="314" spans="1:5">
      <c r="A314" s="340" t="s">
        <v>247</v>
      </c>
      <c r="B314" s="155"/>
      <c r="C314" s="173"/>
      <c r="D314" s="188"/>
      <c r="E314" s="155"/>
    </row>
    <row r="315" spans="1:5">
      <c r="A315" s="340" t="s">
        <v>248</v>
      </c>
      <c r="B315" s="155"/>
      <c r="C315" s="173"/>
      <c r="D315" s="188"/>
      <c r="E315" s="155"/>
    </row>
    <row r="316" spans="1:5">
      <c r="A316" s="340" t="s">
        <v>105</v>
      </c>
      <c r="B316" s="155"/>
      <c r="C316" s="173"/>
      <c r="D316" s="188"/>
      <c r="E316" s="155"/>
    </row>
    <row r="317" spans="1:5">
      <c r="A317" s="340" t="s">
        <v>73</v>
      </c>
      <c r="B317" s="155"/>
      <c r="C317" s="173"/>
      <c r="D317" s="188"/>
      <c r="E317" s="155"/>
    </row>
    <row r="318" spans="1:5">
      <c r="A318" s="337" t="s">
        <v>249</v>
      </c>
      <c r="B318" s="155"/>
      <c r="C318" s="173"/>
      <c r="D318" s="188"/>
      <c r="E318" s="155"/>
    </row>
    <row r="319" spans="1:5">
      <c r="A319" s="362" t="s">
        <v>250</v>
      </c>
      <c r="B319" s="359">
        <f>SUM(B320:B328)</f>
        <v>0</v>
      </c>
      <c r="C319" s="360">
        <f>SUM(C320:C328)</f>
        <v>0</v>
      </c>
      <c r="D319" s="188"/>
      <c r="E319" s="359"/>
    </row>
    <row r="320" spans="1:5">
      <c r="A320" s="337" t="s">
        <v>64</v>
      </c>
      <c r="B320" s="155"/>
      <c r="C320" s="173"/>
      <c r="D320" s="188"/>
      <c r="E320" s="155"/>
    </row>
    <row r="321" spans="1:5">
      <c r="A321" s="340" t="s">
        <v>65</v>
      </c>
      <c r="B321" s="155"/>
      <c r="C321" s="173"/>
      <c r="D321" s="188"/>
      <c r="E321" s="155"/>
    </row>
    <row r="322" spans="1:5">
      <c r="A322" s="340" t="s">
        <v>66</v>
      </c>
      <c r="B322" s="155"/>
      <c r="C322" s="173"/>
      <c r="D322" s="188"/>
      <c r="E322" s="155"/>
    </row>
    <row r="323" spans="1:5">
      <c r="A323" s="340" t="s">
        <v>251</v>
      </c>
      <c r="B323" s="155"/>
      <c r="C323" s="173"/>
      <c r="D323" s="188"/>
      <c r="E323" s="155"/>
    </row>
    <row r="324" spans="1:5">
      <c r="A324" s="155" t="s">
        <v>252</v>
      </c>
      <c r="B324" s="155"/>
      <c r="C324" s="173"/>
      <c r="D324" s="188"/>
      <c r="E324" s="155"/>
    </row>
    <row r="325" spans="1:5">
      <c r="A325" s="337" t="s">
        <v>253</v>
      </c>
      <c r="B325" s="155"/>
      <c r="C325" s="173"/>
      <c r="D325" s="188"/>
      <c r="E325" s="155"/>
    </row>
    <row r="326" spans="1:5">
      <c r="A326" s="337" t="s">
        <v>105</v>
      </c>
      <c r="B326" s="155"/>
      <c r="C326" s="173"/>
      <c r="D326" s="188"/>
      <c r="E326" s="155"/>
    </row>
    <row r="327" spans="1:5">
      <c r="A327" s="337" t="s">
        <v>73</v>
      </c>
      <c r="B327" s="155"/>
      <c r="C327" s="173"/>
      <c r="D327" s="188"/>
      <c r="E327" s="155"/>
    </row>
    <row r="328" spans="1:5">
      <c r="A328" s="337" t="s">
        <v>254</v>
      </c>
      <c r="B328" s="155"/>
      <c r="C328" s="173"/>
      <c r="D328" s="188"/>
      <c r="E328" s="155"/>
    </row>
    <row r="329" spans="1:5">
      <c r="A329" s="361" t="s">
        <v>255</v>
      </c>
      <c r="B329" s="359">
        <f>SUM(B330:B338)</f>
        <v>0</v>
      </c>
      <c r="C329" s="360">
        <f>SUM(C330:C338)</f>
        <v>0</v>
      </c>
      <c r="D329" s="188"/>
      <c r="E329" s="359"/>
    </row>
    <row r="330" spans="1:5">
      <c r="A330" s="340" t="s">
        <v>64</v>
      </c>
      <c r="B330" s="155"/>
      <c r="C330" s="173"/>
      <c r="D330" s="188"/>
      <c r="E330" s="155"/>
    </row>
    <row r="331" spans="1:5">
      <c r="A331" s="340" t="s">
        <v>65</v>
      </c>
      <c r="B331" s="155"/>
      <c r="C331" s="173"/>
      <c r="D331" s="188"/>
      <c r="E331" s="155"/>
    </row>
    <row r="332" spans="1:5">
      <c r="A332" s="337" t="s">
        <v>66</v>
      </c>
      <c r="B332" s="155"/>
      <c r="C332" s="173"/>
      <c r="D332" s="188"/>
      <c r="E332" s="155"/>
    </row>
    <row r="333" spans="1:5">
      <c r="A333" s="337" t="s">
        <v>256</v>
      </c>
      <c r="B333" s="155"/>
      <c r="C333" s="173"/>
      <c r="D333" s="188"/>
      <c r="E333" s="155"/>
    </row>
    <row r="334" spans="1:5">
      <c r="A334" s="337" t="s">
        <v>257</v>
      </c>
      <c r="B334" s="155"/>
      <c r="C334" s="173"/>
      <c r="D334" s="188"/>
      <c r="E334" s="155"/>
    </row>
    <row r="335" spans="1:5">
      <c r="A335" s="340" t="s">
        <v>258</v>
      </c>
      <c r="B335" s="155"/>
      <c r="C335" s="173"/>
      <c r="D335" s="188"/>
      <c r="E335" s="155"/>
    </row>
    <row r="336" spans="1:5">
      <c r="A336" s="340" t="s">
        <v>105</v>
      </c>
      <c r="B336" s="155"/>
      <c r="C336" s="173"/>
      <c r="D336" s="188"/>
      <c r="E336" s="155"/>
    </row>
    <row r="337" spans="1:5">
      <c r="A337" s="340" t="s">
        <v>73</v>
      </c>
      <c r="B337" s="155"/>
      <c r="C337" s="173"/>
      <c r="D337" s="188"/>
      <c r="E337" s="155"/>
    </row>
    <row r="338" spans="1:5">
      <c r="A338" s="340" t="s">
        <v>259</v>
      </c>
      <c r="B338" s="155"/>
      <c r="C338" s="173"/>
      <c r="D338" s="188"/>
      <c r="E338" s="155"/>
    </row>
    <row r="339" spans="1:5">
      <c r="A339" s="359" t="s">
        <v>260</v>
      </c>
      <c r="B339" s="359">
        <f>SUM(B340:B346)</f>
        <v>0</v>
      </c>
      <c r="C339" s="360">
        <f>SUM(C340:C346)</f>
        <v>0</v>
      </c>
      <c r="D339" s="188"/>
      <c r="E339" s="359"/>
    </row>
    <row r="340" spans="1:5">
      <c r="A340" s="337" t="s">
        <v>64</v>
      </c>
      <c r="B340" s="155"/>
      <c r="C340" s="173"/>
      <c r="D340" s="188"/>
      <c r="E340" s="155"/>
    </row>
    <row r="341" spans="1:5">
      <c r="A341" s="337" t="s">
        <v>65</v>
      </c>
      <c r="B341" s="155"/>
      <c r="C341" s="173"/>
      <c r="D341" s="188"/>
      <c r="E341" s="155"/>
    </row>
    <row r="342" spans="1:5">
      <c r="A342" s="341" t="s">
        <v>66</v>
      </c>
      <c r="B342" s="155"/>
      <c r="C342" s="173"/>
      <c r="D342" s="188"/>
      <c r="E342" s="155"/>
    </row>
    <row r="343" spans="1:5">
      <c r="A343" s="345" t="s">
        <v>261</v>
      </c>
      <c r="B343" s="155"/>
      <c r="C343" s="173"/>
      <c r="D343" s="188"/>
      <c r="E343" s="155"/>
    </row>
    <row r="344" spans="1:5">
      <c r="A344" s="340" t="s">
        <v>262</v>
      </c>
      <c r="B344" s="155"/>
      <c r="C344" s="173"/>
      <c r="D344" s="188"/>
      <c r="E344" s="155"/>
    </row>
    <row r="345" spans="1:5">
      <c r="A345" s="340" t="s">
        <v>73</v>
      </c>
      <c r="B345" s="155"/>
      <c r="C345" s="173"/>
      <c r="D345" s="188"/>
      <c r="E345" s="155"/>
    </row>
    <row r="346" spans="1:5">
      <c r="A346" s="337" t="s">
        <v>263</v>
      </c>
      <c r="B346" s="155"/>
      <c r="C346" s="173"/>
      <c r="D346" s="188"/>
      <c r="E346" s="155"/>
    </row>
    <row r="347" spans="1:5">
      <c r="A347" s="358" t="s">
        <v>264</v>
      </c>
      <c r="B347" s="359">
        <f>SUM(B348:B352)</f>
        <v>0</v>
      </c>
      <c r="C347" s="360">
        <f>SUM(C348:C352)</f>
        <v>0</v>
      </c>
      <c r="D347" s="188"/>
      <c r="E347" s="359"/>
    </row>
    <row r="348" spans="1:5">
      <c r="A348" s="337" t="s">
        <v>64</v>
      </c>
      <c r="B348" s="155"/>
      <c r="C348" s="173"/>
      <c r="D348" s="188"/>
      <c r="E348" s="155"/>
    </row>
    <row r="349" spans="1:5">
      <c r="A349" s="340" t="s">
        <v>65</v>
      </c>
      <c r="B349" s="155"/>
      <c r="C349" s="173"/>
      <c r="D349" s="188"/>
      <c r="E349" s="155"/>
    </row>
    <row r="350" spans="1:5">
      <c r="A350" s="337" t="s">
        <v>105</v>
      </c>
      <c r="B350" s="155"/>
      <c r="C350" s="173"/>
      <c r="D350" s="188"/>
      <c r="E350" s="155"/>
    </row>
    <row r="351" spans="1:5">
      <c r="A351" s="340" t="s">
        <v>265</v>
      </c>
      <c r="B351" s="155"/>
      <c r="C351" s="173"/>
      <c r="D351" s="188"/>
      <c r="E351" s="155"/>
    </row>
    <row r="352" spans="1:5">
      <c r="A352" s="337" t="s">
        <v>266</v>
      </c>
      <c r="B352" s="155"/>
      <c r="C352" s="173"/>
      <c r="D352" s="188"/>
      <c r="E352" s="155"/>
    </row>
    <row r="353" spans="1:5">
      <c r="A353" s="358" t="s">
        <v>267</v>
      </c>
      <c r="B353" s="359">
        <f>B354</f>
        <v>183</v>
      </c>
      <c r="C353" s="360">
        <f>C354</f>
        <v>0</v>
      </c>
      <c r="D353" s="188">
        <f t="shared" ref="D353:D358" si="4">C353/B353</f>
        <v>0</v>
      </c>
      <c r="E353" s="359"/>
    </row>
    <row r="354" spans="1:5">
      <c r="A354" s="337" t="s">
        <v>268</v>
      </c>
      <c r="B354" s="155">
        <v>183</v>
      </c>
      <c r="C354" s="173"/>
      <c r="D354" s="188">
        <f t="shared" si="4"/>
        <v>0</v>
      </c>
      <c r="E354" s="155"/>
    </row>
    <row r="355" spans="1:5">
      <c r="A355" s="104" t="s">
        <v>269</v>
      </c>
      <c r="B355" s="104">
        <f>SUM(B356,B361,B370,B376,B382,B386,B390,B394,B400,B407)</f>
        <v>69316</v>
      </c>
      <c r="C355" s="333">
        <f>SUM(C356,C361,C370,C376,C382,C386,C390,C394,C400,C407)</f>
        <v>56259.466</v>
      </c>
      <c r="D355" s="188">
        <f t="shared" si="4"/>
        <v>0.811637515148018</v>
      </c>
      <c r="E355" s="104"/>
    </row>
    <row r="356" spans="1:5">
      <c r="A356" s="342" t="s">
        <v>270</v>
      </c>
      <c r="B356" s="335">
        <f>SUM(B357:B360)</f>
        <v>12688</v>
      </c>
      <c r="C356" s="336">
        <f>SUM(C357:C360)</f>
        <v>6929.3931</v>
      </c>
      <c r="D356" s="188">
        <f t="shared" si="4"/>
        <v>0.546137539407314</v>
      </c>
      <c r="E356" s="95"/>
    </row>
    <row r="357" spans="1:5">
      <c r="A357" s="337" t="s">
        <v>64</v>
      </c>
      <c r="B357" s="155">
        <v>3506</v>
      </c>
      <c r="C357" s="339">
        <v>1968.7198</v>
      </c>
      <c r="D357" s="188">
        <f t="shared" si="4"/>
        <v>0.561528750713063</v>
      </c>
      <c r="E357" s="155"/>
    </row>
    <row r="358" spans="1:5">
      <c r="A358" s="337" t="s">
        <v>65</v>
      </c>
      <c r="B358" s="155">
        <v>9182</v>
      </c>
      <c r="C358" s="339">
        <v>4960.6733</v>
      </c>
      <c r="D358" s="188">
        <f t="shared" si="4"/>
        <v>0.540260651274232</v>
      </c>
      <c r="E358" s="155"/>
    </row>
    <row r="359" spans="1:5">
      <c r="A359" s="337" t="s">
        <v>66</v>
      </c>
      <c r="B359" s="155"/>
      <c r="C359" s="173"/>
      <c r="D359" s="188"/>
      <c r="E359" s="155"/>
    </row>
    <row r="360" spans="1:5">
      <c r="A360" s="345" t="s">
        <v>271</v>
      </c>
      <c r="B360" s="155"/>
      <c r="C360" s="173"/>
      <c r="D360" s="188"/>
      <c r="E360" s="155"/>
    </row>
    <row r="361" spans="1:5">
      <c r="A361" s="334" t="s">
        <v>272</v>
      </c>
      <c r="B361" s="335">
        <f>SUM(B362:B369)</f>
        <v>53366</v>
      </c>
      <c r="C361" s="336">
        <f>SUM(C362:C369)</f>
        <v>38146.7628</v>
      </c>
      <c r="D361" s="188">
        <f>C361/B361</f>
        <v>0.7148139789379</v>
      </c>
      <c r="E361" s="95"/>
    </row>
    <row r="362" spans="1:5">
      <c r="A362" s="337" t="s">
        <v>273</v>
      </c>
      <c r="B362" s="338">
        <v>5218</v>
      </c>
      <c r="C362" s="339">
        <v>470.5656</v>
      </c>
      <c r="D362" s="188">
        <f>C362/B362</f>
        <v>0.0901812188577999</v>
      </c>
      <c r="E362" s="155"/>
    </row>
    <row r="363" spans="1:5">
      <c r="A363" s="337" t="s">
        <v>274</v>
      </c>
      <c r="B363" s="338">
        <v>24635</v>
      </c>
      <c r="C363" s="339">
        <v>15459.6661</v>
      </c>
      <c r="D363" s="188">
        <f>C363/B363</f>
        <v>0.627548857316826</v>
      </c>
      <c r="E363" s="155"/>
    </row>
    <row r="364" spans="1:5">
      <c r="A364" s="340" t="s">
        <v>275</v>
      </c>
      <c r="B364" s="338">
        <v>16372</v>
      </c>
      <c r="C364" s="339">
        <v>9667.8412</v>
      </c>
      <c r="D364" s="188">
        <f>C364/B364</f>
        <v>0.590510701197166</v>
      </c>
      <c r="E364" s="155"/>
    </row>
    <row r="365" spans="1:5">
      <c r="A365" s="340" t="s">
        <v>276</v>
      </c>
      <c r="B365" s="338">
        <v>6610</v>
      </c>
      <c r="C365" s="339">
        <v>6379.5983</v>
      </c>
      <c r="D365" s="188">
        <f>C365/B365</f>
        <v>0.965143464447806</v>
      </c>
      <c r="E365" s="155"/>
    </row>
    <row r="366" spans="1:5">
      <c r="A366" s="340" t="s">
        <v>277</v>
      </c>
      <c r="B366" s="155"/>
      <c r="C366" s="339">
        <v>6169.0916</v>
      </c>
      <c r="D366" s="188"/>
      <c r="E366" s="155"/>
    </row>
    <row r="367" spans="1:5">
      <c r="A367" s="337" t="s">
        <v>278</v>
      </c>
      <c r="B367" s="155"/>
      <c r="C367" s="173"/>
      <c r="D367" s="188"/>
      <c r="E367" s="155"/>
    </row>
    <row r="368" spans="1:5">
      <c r="A368" s="337" t="s">
        <v>279</v>
      </c>
      <c r="B368" s="155"/>
      <c r="C368" s="173"/>
      <c r="D368" s="188"/>
      <c r="E368" s="155"/>
    </row>
    <row r="369" spans="1:5">
      <c r="A369" s="337" t="s">
        <v>280</v>
      </c>
      <c r="B369" s="155">
        <v>531</v>
      </c>
      <c r="C369" s="173"/>
      <c r="D369" s="188">
        <f>C369/B369</f>
        <v>0</v>
      </c>
      <c r="E369" s="155"/>
    </row>
    <row r="370" spans="1:5">
      <c r="A370" s="334" t="s">
        <v>281</v>
      </c>
      <c r="B370" s="335">
        <f>SUM(B371:B375)</f>
        <v>1994</v>
      </c>
      <c r="C370" s="336">
        <f>SUM(C371:C375)</f>
        <v>1633.9101</v>
      </c>
      <c r="D370" s="188">
        <f>C370/B370</f>
        <v>0.819413289869609</v>
      </c>
      <c r="E370" s="95"/>
    </row>
    <row r="371" spans="1:5">
      <c r="A371" s="337" t="s">
        <v>282</v>
      </c>
      <c r="B371" s="155"/>
      <c r="C371" s="173"/>
      <c r="D371" s="188"/>
      <c r="E371" s="155"/>
    </row>
    <row r="372" spans="1:5">
      <c r="A372" s="337" t="s">
        <v>283</v>
      </c>
      <c r="B372" s="155">
        <v>1994</v>
      </c>
      <c r="C372" s="339">
        <v>1633.9101</v>
      </c>
      <c r="D372" s="188">
        <f>C372/B372</f>
        <v>0.819413289869609</v>
      </c>
      <c r="E372" s="155"/>
    </row>
    <row r="373" spans="1:5">
      <c r="A373" s="337" t="s">
        <v>284</v>
      </c>
      <c r="B373" s="155" t="s">
        <v>285</v>
      </c>
      <c r="C373" s="173"/>
      <c r="D373" s="188"/>
      <c r="E373" s="155"/>
    </row>
    <row r="374" spans="1:5">
      <c r="A374" s="340" t="s">
        <v>286</v>
      </c>
      <c r="B374" s="155"/>
      <c r="C374" s="173"/>
      <c r="D374" s="188"/>
      <c r="E374" s="155"/>
    </row>
    <row r="375" spans="1:5">
      <c r="A375" s="340" t="s">
        <v>287</v>
      </c>
      <c r="B375" s="155"/>
      <c r="C375" s="173"/>
      <c r="D375" s="188"/>
      <c r="E375" s="155"/>
    </row>
    <row r="376" spans="1:5">
      <c r="A376" s="95" t="s">
        <v>288</v>
      </c>
      <c r="B376" s="335">
        <f>SUM(B377:B381)</f>
        <v>0</v>
      </c>
      <c r="C376" s="336">
        <f>SUM(C377:C381)</f>
        <v>0</v>
      </c>
      <c r="D376" s="188"/>
      <c r="E376" s="95"/>
    </row>
    <row r="377" spans="1:5">
      <c r="A377" s="337" t="s">
        <v>289</v>
      </c>
      <c r="B377" s="155"/>
      <c r="C377" s="173"/>
      <c r="D377" s="188"/>
      <c r="E377" s="155"/>
    </row>
    <row r="378" spans="1:5">
      <c r="A378" s="337" t="s">
        <v>290</v>
      </c>
      <c r="B378" s="155"/>
      <c r="C378" s="173"/>
      <c r="D378" s="188"/>
      <c r="E378" s="155"/>
    </row>
    <row r="379" spans="1:5">
      <c r="A379" s="337" t="s">
        <v>291</v>
      </c>
      <c r="B379" s="155"/>
      <c r="C379" s="173"/>
      <c r="D379" s="188"/>
      <c r="E379" s="155"/>
    </row>
    <row r="380" spans="1:5">
      <c r="A380" s="340" t="s">
        <v>292</v>
      </c>
      <c r="B380" s="155"/>
      <c r="C380" s="173"/>
      <c r="D380" s="188"/>
      <c r="E380" s="155"/>
    </row>
    <row r="381" spans="1:5">
      <c r="A381" s="340" t="s">
        <v>293</v>
      </c>
      <c r="B381" s="155"/>
      <c r="C381" s="173"/>
      <c r="D381" s="188"/>
      <c r="E381" s="155"/>
    </row>
    <row r="382" spans="1:5">
      <c r="A382" s="342" t="s">
        <v>294</v>
      </c>
      <c r="B382" s="335">
        <f>SUM(B383:B385)</f>
        <v>0</v>
      </c>
      <c r="C382" s="336">
        <f>SUM(C383:C385)</f>
        <v>0</v>
      </c>
      <c r="D382" s="188"/>
      <c r="E382" s="95"/>
    </row>
    <row r="383" spans="1:5">
      <c r="A383" s="337" t="s">
        <v>295</v>
      </c>
      <c r="B383" s="155"/>
      <c r="C383" s="173"/>
      <c r="D383" s="188"/>
      <c r="E383" s="155"/>
    </row>
    <row r="384" spans="1:5">
      <c r="A384" s="337" t="s">
        <v>296</v>
      </c>
      <c r="B384" s="155"/>
      <c r="C384" s="173"/>
      <c r="D384" s="188"/>
      <c r="E384" s="155"/>
    </row>
    <row r="385" spans="1:5">
      <c r="A385" s="337" t="s">
        <v>297</v>
      </c>
      <c r="B385" s="155"/>
      <c r="C385" s="173"/>
      <c r="D385" s="188"/>
      <c r="E385" s="155"/>
    </row>
    <row r="386" spans="1:5">
      <c r="A386" s="342" t="s">
        <v>298</v>
      </c>
      <c r="B386" s="335">
        <f>SUM(B387:B389)</f>
        <v>0</v>
      </c>
      <c r="C386" s="336">
        <f>SUM(C387:C389)</f>
        <v>0</v>
      </c>
      <c r="D386" s="188"/>
      <c r="E386" s="95"/>
    </row>
    <row r="387" spans="1:5">
      <c r="A387" s="340" t="s">
        <v>299</v>
      </c>
      <c r="B387" s="155"/>
      <c r="C387" s="173"/>
      <c r="D387" s="188"/>
      <c r="E387" s="155"/>
    </row>
    <row r="388" spans="1:5">
      <c r="A388" s="340" t="s">
        <v>300</v>
      </c>
      <c r="B388" s="155"/>
      <c r="C388" s="173"/>
      <c r="D388" s="188"/>
      <c r="E388" s="155"/>
    </row>
    <row r="389" spans="1:5">
      <c r="A389" s="155" t="s">
        <v>301</v>
      </c>
      <c r="B389" s="155"/>
      <c r="C389" s="173"/>
      <c r="D389" s="188"/>
      <c r="E389" s="155"/>
    </row>
    <row r="390" spans="1:5">
      <c r="A390" s="334" t="s">
        <v>302</v>
      </c>
      <c r="B390" s="335">
        <f>SUM(B391:B393)</f>
        <v>30</v>
      </c>
      <c r="C390" s="336">
        <f>SUM(C391:C393)</f>
        <v>13</v>
      </c>
      <c r="D390" s="188">
        <f>C390/B390</f>
        <v>0.433333333333333</v>
      </c>
      <c r="E390" s="95"/>
    </row>
    <row r="391" spans="1:5">
      <c r="A391" s="337" t="s">
        <v>303</v>
      </c>
      <c r="B391" s="155">
        <v>30</v>
      </c>
      <c r="C391" s="339">
        <v>13</v>
      </c>
      <c r="D391" s="188">
        <f>C391/B391</f>
        <v>0.433333333333333</v>
      </c>
      <c r="E391" s="155"/>
    </row>
    <row r="392" spans="1:5">
      <c r="A392" s="337" t="s">
        <v>304</v>
      </c>
      <c r="B392" s="155"/>
      <c r="C392" s="173"/>
      <c r="D392" s="188"/>
      <c r="E392" s="155"/>
    </row>
    <row r="393" spans="1:5">
      <c r="A393" s="340" t="s">
        <v>305</v>
      </c>
      <c r="B393" s="155"/>
      <c r="C393" s="173"/>
      <c r="D393" s="188"/>
      <c r="E393" s="155"/>
    </row>
    <row r="394" spans="1:5">
      <c r="A394" s="342" t="s">
        <v>306</v>
      </c>
      <c r="B394" s="335">
        <f>SUM(B395:B399)</f>
        <v>0</v>
      </c>
      <c r="C394" s="336">
        <f>SUM(C395:C399)</f>
        <v>0</v>
      </c>
      <c r="D394" s="188"/>
      <c r="E394" s="95"/>
    </row>
    <row r="395" spans="1:5">
      <c r="A395" s="340" t="s">
        <v>307</v>
      </c>
      <c r="B395" s="155"/>
      <c r="C395" s="173"/>
      <c r="D395" s="188"/>
      <c r="E395" s="155"/>
    </row>
    <row r="396" spans="1:5">
      <c r="A396" s="337" t="s">
        <v>308</v>
      </c>
      <c r="B396" s="155"/>
      <c r="C396" s="173"/>
      <c r="D396" s="188"/>
      <c r="E396" s="155"/>
    </row>
    <row r="397" spans="1:5">
      <c r="A397" s="337" t="s">
        <v>309</v>
      </c>
      <c r="B397" s="155"/>
      <c r="C397" s="173"/>
      <c r="D397" s="188"/>
      <c r="E397" s="155"/>
    </row>
    <row r="398" spans="1:5">
      <c r="A398" s="337" t="s">
        <v>310</v>
      </c>
      <c r="B398" s="155"/>
      <c r="C398" s="173"/>
      <c r="D398" s="188"/>
      <c r="E398" s="155"/>
    </row>
    <row r="399" spans="1:5">
      <c r="A399" s="337" t="s">
        <v>311</v>
      </c>
      <c r="B399" s="155"/>
      <c r="C399" s="173"/>
      <c r="D399" s="188"/>
      <c r="E399" s="155"/>
    </row>
    <row r="400" spans="1:5">
      <c r="A400" s="334" t="s">
        <v>312</v>
      </c>
      <c r="B400" s="335">
        <f>SUM(B401:B406)</f>
        <v>595</v>
      </c>
      <c r="C400" s="336">
        <f>SUM(C401:C406)</f>
        <v>104</v>
      </c>
      <c r="D400" s="188">
        <f>C400/B400</f>
        <v>0.174789915966387</v>
      </c>
      <c r="E400" s="95"/>
    </row>
    <row r="401" spans="1:5">
      <c r="A401" s="340" t="s">
        <v>313</v>
      </c>
      <c r="B401" s="155"/>
      <c r="C401" s="173"/>
      <c r="D401" s="188"/>
      <c r="E401" s="155"/>
    </row>
    <row r="402" spans="1:5">
      <c r="A402" s="340" t="s">
        <v>314</v>
      </c>
      <c r="B402" s="155"/>
      <c r="C402" s="173"/>
      <c r="D402" s="188"/>
      <c r="E402" s="155"/>
    </row>
    <row r="403" spans="1:5">
      <c r="A403" s="340" t="s">
        <v>315</v>
      </c>
      <c r="B403" s="155"/>
      <c r="C403" s="173"/>
      <c r="D403" s="188"/>
      <c r="E403" s="155"/>
    </row>
    <row r="404" spans="1:5">
      <c r="A404" s="155" t="s">
        <v>316</v>
      </c>
      <c r="B404" s="155"/>
      <c r="C404" s="173"/>
      <c r="D404" s="188"/>
      <c r="E404" s="155"/>
    </row>
    <row r="405" spans="1:5">
      <c r="A405" s="337" t="s">
        <v>317</v>
      </c>
      <c r="B405" s="155"/>
      <c r="C405" s="173"/>
      <c r="D405" s="188"/>
      <c r="E405" s="155"/>
    </row>
    <row r="406" spans="1:5">
      <c r="A406" s="337" t="s">
        <v>318</v>
      </c>
      <c r="B406" s="155">
        <v>595</v>
      </c>
      <c r="C406" s="339">
        <v>104</v>
      </c>
      <c r="D406" s="188">
        <f>C406/B406</f>
        <v>0.174789915966387</v>
      </c>
      <c r="E406" s="155"/>
    </row>
    <row r="407" spans="1:5">
      <c r="A407" s="334" t="s">
        <v>319</v>
      </c>
      <c r="B407" s="335">
        <v>643</v>
      </c>
      <c r="C407" s="339">
        <v>9432.4</v>
      </c>
      <c r="D407" s="188">
        <f>C407/B407</f>
        <v>14.6693623639191</v>
      </c>
      <c r="E407" s="95"/>
    </row>
    <row r="408" spans="1:5">
      <c r="A408" s="104" t="s">
        <v>320</v>
      </c>
      <c r="B408" s="104">
        <f>SUM(B409,B414,B422,B428,B432,B437,B442,B449,B453,B457)</f>
        <v>1047</v>
      </c>
      <c r="C408" s="333">
        <f>SUM(C409,C414,C422,C428,C432,C437,C442,C449,C453,C457)</f>
        <v>929.3537</v>
      </c>
      <c r="D408" s="186">
        <f>C408/B408</f>
        <v>0.887634861509074</v>
      </c>
      <c r="E408" s="104"/>
    </row>
    <row r="409" spans="1:5">
      <c r="A409" s="342" t="s">
        <v>321</v>
      </c>
      <c r="B409" s="335">
        <f>SUM(B410:B413)</f>
        <v>68</v>
      </c>
      <c r="C409" s="336">
        <f>SUM(C410:C413)</f>
        <v>72.0137</v>
      </c>
      <c r="D409" s="188">
        <f>C409/B409</f>
        <v>1.059025</v>
      </c>
      <c r="E409" s="95"/>
    </row>
    <row r="410" spans="1:5">
      <c r="A410" s="337" t="s">
        <v>64</v>
      </c>
      <c r="B410" s="155">
        <v>59</v>
      </c>
      <c r="C410" s="339">
        <v>72.0137</v>
      </c>
      <c r="D410" s="188">
        <f>C410/B410</f>
        <v>1.22057118644068</v>
      </c>
      <c r="E410" s="155"/>
    </row>
    <row r="411" spans="1:5">
      <c r="A411" s="337" t="s">
        <v>65</v>
      </c>
      <c r="B411" s="155"/>
      <c r="C411" s="173"/>
      <c r="D411" s="188"/>
      <c r="E411" s="155"/>
    </row>
    <row r="412" spans="1:5">
      <c r="A412" s="337" t="s">
        <v>66</v>
      </c>
      <c r="B412" s="155"/>
      <c r="C412" s="173"/>
      <c r="D412" s="188"/>
      <c r="E412" s="155"/>
    </row>
    <row r="413" spans="1:5">
      <c r="A413" s="340" t="s">
        <v>322</v>
      </c>
      <c r="B413" s="155">
        <v>9</v>
      </c>
      <c r="C413" s="173"/>
      <c r="D413" s="188">
        <f>C413/B413</f>
        <v>0</v>
      </c>
      <c r="E413" s="155"/>
    </row>
    <row r="414" spans="1:5">
      <c r="A414" s="334" t="s">
        <v>323</v>
      </c>
      <c r="B414" s="335">
        <f>SUM(B415:B421)</f>
        <v>46</v>
      </c>
      <c r="C414" s="336">
        <f>SUM(C415:C421)</f>
        <v>50</v>
      </c>
      <c r="D414" s="188">
        <f>C414/B414</f>
        <v>1.08695652173913</v>
      </c>
      <c r="E414" s="95"/>
    </row>
    <row r="415" spans="1:5">
      <c r="A415" s="337" t="s">
        <v>324</v>
      </c>
      <c r="B415" s="155"/>
      <c r="C415" s="173"/>
      <c r="D415" s="188"/>
      <c r="E415" s="155"/>
    </row>
    <row r="416" spans="1:5">
      <c r="A416" s="155" t="s">
        <v>325</v>
      </c>
      <c r="B416" s="155"/>
      <c r="C416" s="173"/>
      <c r="D416" s="188"/>
      <c r="E416" s="155"/>
    </row>
    <row r="417" spans="1:5">
      <c r="A417" s="337" t="s">
        <v>326</v>
      </c>
      <c r="B417" s="155"/>
      <c r="C417" s="173"/>
      <c r="D417" s="188"/>
      <c r="E417" s="155"/>
    </row>
    <row r="418" spans="1:5">
      <c r="A418" s="337" t="s">
        <v>327</v>
      </c>
      <c r="B418" s="155"/>
      <c r="C418" s="173"/>
      <c r="D418" s="188"/>
      <c r="E418" s="155"/>
    </row>
    <row r="419" spans="1:5">
      <c r="A419" s="337" t="s">
        <v>328</v>
      </c>
      <c r="B419" s="155">
        <v>46</v>
      </c>
      <c r="C419" s="339">
        <v>50</v>
      </c>
      <c r="D419" s="188">
        <f>C419/B419</f>
        <v>1.08695652173913</v>
      </c>
      <c r="E419" s="155"/>
    </row>
    <row r="420" spans="1:5">
      <c r="A420" s="340" t="s">
        <v>329</v>
      </c>
      <c r="B420" s="155"/>
      <c r="C420" s="173"/>
      <c r="D420" s="188"/>
      <c r="E420" s="155"/>
    </row>
    <row r="421" spans="1:5">
      <c r="A421" s="340" t="s">
        <v>330</v>
      </c>
      <c r="B421" s="155"/>
      <c r="C421" s="173"/>
      <c r="D421" s="188"/>
      <c r="E421" s="155"/>
    </row>
    <row r="422" spans="1:5">
      <c r="A422" s="342" t="s">
        <v>331</v>
      </c>
      <c r="B422" s="335">
        <f>SUM(B423:B427)</f>
        <v>301</v>
      </c>
      <c r="C422" s="336">
        <f>SUM(C423:C427)</f>
        <v>0</v>
      </c>
      <c r="D422" s="188">
        <f>C422/B422</f>
        <v>0</v>
      </c>
      <c r="E422" s="95"/>
    </row>
    <row r="423" spans="1:5">
      <c r="A423" s="337" t="s">
        <v>324</v>
      </c>
      <c r="B423" s="155"/>
      <c r="C423" s="173"/>
      <c r="D423" s="188"/>
      <c r="E423" s="155"/>
    </row>
    <row r="424" spans="1:5">
      <c r="A424" s="337" t="s">
        <v>332</v>
      </c>
      <c r="B424" s="155"/>
      <c r="C424" s="173"/>
      <c r="D424" s="188"/>
      <c r="E424" s="155"/>
    </row>
    <row r="425" spans="1:5">
      <c r="A425" s="337" t="s">
        <v>333</v>
      </c>
      <c r="B425" s="155"/>
      <c r="C425" s="173"/>
      <c r="D425" s="188"/>
      <c r="E425" s="155"/>
    </row>
    <row r="426" spans="1:5">
      <c r="A426" s="340" t="s">
        <v>334</v>
      </c>
      <c r="B426" s="155"/>
      <c r="C426" s="173"/>
      <c r="D426" s="188"/>
      <c r="E426" s="155"/>
    </row>
    <row r="427" spans="1:5">
      <c r="A427" s="340" t="s">
        <v>335</v>
      </c>
      <c r="B427" s="155">
        <v>301</v>
      </c>
      <c r="C427" s="173"/>
      <c r="D427" s="188">
        <f>C427/B427</f>
        <v>0</v>
      </c>
      <c r="E427" s="155"/>
    </row>
    <row r="428" spans="1:5">
      <c r="A428" s="342" t="s">
        <v>336</v>
      </c>
      <c r="B428" s="335">
        <f>SUM(B429:B431)</f>
        <v>361</v>
      </c>
      <c r="C428" s="336">
        <f>SUM(C429:C431)</f>
        <v>0</v>
      </c>
      <c r="D428" s="188">
        <f>C428/B428</f>
        <v>0</v>
      </c>
      <c r="E428" s="95"/>
    </row>
    <row r="429" spans="1:5">
      <c r="A429" s="155" t="s">
        <v>324</v>
      </c>
      <c r="B429" s="155"/>
      <c r="C429" s="173"/>
      <c r="D429" s="188"/>
      <c r="E429" s="155"/>
    </row>
    <row r="430" spans="1:5">
      <c r="A430" s="337" t="s">
        <v>337</v>
      </c>
      <c r="B430" s="155">
        <v>90</v>
      </c>
      <c r="C430" s="173"/>
      <c r="D430" s="188">
        <f>C430/B430</f>
        <v>0</v>
      </c>
      <c r="E430" s="155"/>
    </row>
    <row r="431" spans="1:5">
      <c r="A431" s="340" t="s">
        <v>338</v>
      </c>
      <c r="B431" s="155">
        <v>271</v>
      </c>
      <c r="C431" s="173"/>
      <c r="D431" s="188">
        <f>C431/B431</f>
        <v>0</v>
      </c>
      <c r="E431" s="155"/>
    </row>
    <row r="432" spans="1:5">
      <c r="A432" s="342" t="s">
        <v>339</v>
      </c>
      <c r="B432" s="335">
        <f>SUM(B433:B436)</f>
        <v>0</v>
      </c>
      <c r="C432" s="336">
        <f>SUM(C433:C436)</f>
        <v>0</v>
      </c>
      <c r="D432" s="188"/>
      <c r="E432" s="95"/>
    </row>
    <row r="433" spans="1:5">
      <c r="A433" s="340" t="s">
        <v>324</v>
      </c>
      <c r="B433" s="155"/>
      <c r="C433" s="173"/>
      <c r="D433" s="188"/>
      <c r="E433" s="155"/>
    </row>
    <row r="434" spans="1:5">
      <c r="A434" s="337" t="s">
        <v>340</v>
      </c>
      <c r="B434" s="155"/>
      <c r="C434" s="173"/>
      <c r="D434" s="188"/>
      <c r="E434" s="155"/>
    </row>
    <row r="435" spans="1:5">
      <c r="A435" s="337" t="s">
        <v>341</v>
      </c>
      <c r="B435" s="155"/>
      <c r="C435" s="173"/>
      <c r="D435" s="188"/>
      <c r="E435" s="155"/>
    </row>
    <row r="436" spans="1:5">
      <c r="A436" s="337" t="s">
        <v>342</v>
      </c>
      <c r="B436" s="155"/>
      <c r="C436" s="173"/>
      <c r="D436" s="188"/>
      <c r="E436" s="155"/>
    </row>
    <row r="437" spans="1:5">
      <c r="A437" s="342" t="s">
        <v>343</v>
      </c>
      <c r="B437" s="335">
        <f>SUM(B438:B441)</f>
        <v>0</v>
      </c>
      <c r="C437" s="336">
        <f>SUM(C438:C441)</f>
        <v>0</v>
      </c>
      <c r="D437" s="188"/>
      <c r="E437" s="95"/>
    </row>
    <row r="438" spans="1:5">
      <c r="A438" s="340" t="s">
        <v>344</v>
      </c>
      <c r="B438" s="155"/>
      <c r="C438" s="173"/>
      <c r="D438" s="188"/>
      <c r="E438" s="155"/>
    </row>
    <row r="439" spans="1:5">
      <c r="A439" s="340" t="s">
        <v>345</v>
      </c>
      <c r="B439" s="155"/>
      <c r="C439" s="173"/>
      <c r="D439" s="188"/>
      <c r="E439" s="155"/>
    </row>
    <row r="440" spans="1:5">
      <c r="A440" s="340" t="s">
        <v>346</v>
      </c>
      <c r="B440" s="155"/>
      <c r="C440" s="173"/>
      <c r="D440" s="188"/>
      <c r="E440" s="155"/>
    </row>
    <row r="441" spans="1:5">
      <c r="A441" s="340" t="s">
        <v>347</v>
      </c>
      <c r="B441" s="155"/>
      <c r="C441" s="173"/>
      <c r="D441" s="188"/>
      <c r="E441" s="155"/>
    </row>
    <row r="442" spans="1:5">
      <c r="A442" s="334" t="s">
        <v>348</v>
      </c>
      <c r="B442" s="335">
        <f>SUM(B443:B448)</f>
        <v>46</v>
      </c>
      <c r="C442" s="336">
        <f>SUM(C443:C448)</f>
        <v>807.34</v>
      </c>
      <c r="D442" s="188">
        <f>C442/B442</f>
        <v>17.5508695652174</v>
      </c>
      <c r="E442" s="95"/>
    </row>
    <row r="443" spans="1:5">
      <c r="A443" s="337" t="s">
        <v>324</v>
      </c>
      <c r="B443" s="155"/>
      <c r="C443" s="173"/>
      <c r="D443" s="188"/>
      <c r="E443" s="155"/>
    </row>
    <row r="444" spans="1:5">
      <c r="A444" s="340" t="s">
        <v>349</v>
      </c>
      <c r="B444" s="155">
        <v>46</v>
      </c>
      <c r="C444" s="339">
        <v>22</v>
      </c>
      <c r="D444" s="188">
        <f>C444/B444</f>
        <v>0.478260869565217</v>
      </c>
      <c r="E444" s="155"/>
    </row>
    <row r="445" spans="1:5">
      <c r="A445" s="340" t="s">
        <v>350</v>
      </c>
      <c r="B445" s="155"/>
      <c r="C445" s="173"/>
      <c r="D445" s="188"/>
      <c r="E445" s="155"/>
    </row>
    <row r="446" spans="1:5">
      <c r="A446" s="340" t="s">
        <v>351</v>
      </c>
      <c r="B446" s="155"/>
      <c r="C446" s="173"/>
      <c r="D446" s="188"/>
      <c r="E446" s="155"/>
    </row>
    <row r="447" spans="1:5">
      <c r="A447" s="337" t="s">
        <v>352</v>
      </c>
      <c r="B447" s="155"/>
      <c r="C447" s="173"/>
      <c r="D447" s="188"/>
      <c r="E447" s="155"/>
    </row>
    <row r="448" spans="1:5">
      <c r="A448" s="337" t="s">
        <v>353</v>
      </c>
      <c r="B448" s="155"/>
      <c r="C448" s="339">
        <v>785.34</v>
      </c>
      <c r="D448" s="188"/>
      <c r="E448" s="155"/>
    </row>
    <row r="449" spans="1:5">
      <c r="A449" s="334" t="s">
        <v>354</v>
      </c>
      <c r="B449" s="335">
        <f>SUM(B450:B452)</f>
        <v>225</v>
      </c>
      <c r="C449" s="336">
        <f>SUM(C450:C452)</f>
        <v>0</v>
      </c>
      <c r="D449" s="188">
        <f>C449/B449</f>
        <v>0</v>
      </c>
      <c r="E449" s="95"/>
    </row>
    <row r="450" spans="1:5">
      <c r="A450" s="340" t="s">
        <v>355</v>
      </c>
      <c r="B450" s="155"/>
      <c r="C450" s="173"/>
      <c r="D450" s="188"/>
      <c r="E450" s="155"/>
    </row>
    <row r="451" spans="1:5">
      <c r="A451" s="340" t="s">
        <v>356</v>
      </c>
      <c r="B451" s="155"/>
      <c r="C451" s="173"/>
      <c r="D451" s="188"/>
      <c r="E451" s="155"/>
    </row>
    <row r="452" spans="1:5">
      <c r="A452" s="340" t="s">
        <v>357</v>
      </c>
      <c r="B452" s="155">
        <v>225</v>
      </c>
      <c r="C452" s="173"/>
      <c r="D452" s="188">
        <f>C452/B452</f>
        <v>0</v>
      </c>
      <c r="E452" s="155"/>
    </row>
    <row r="453" spans="1:5">
      <c r="A453" s="95" t="s">
        <v>358</v>
      </c>
      <c r="B453" s="335">
        <f>SUM(B454:B456)</f>
        <v>0</v>
      </c>
      <c r="C453" s="336">
        <f>SUM(C454:C456)</f>
        <v>0</v>
      </c>
      <c r="D453" s="188"/>
      <c r="E453" s="95"/>
    </row>
    <row r="454" spans="1:5">
      <c r="A454" s="340" t="s">
        <v>359</v>
      </c>
      <c r="B454" s="155"/>
      <c r="C454" s="173"/>
      <c r="D454" s="188"/>
      <c r="E454" s="155"/>
    </row>
    <row r="455" spans="1:5">
      <c r="A455" s="340" t="s">
        <v>360</v>
      </c>
      <c r="B455" s="155"/>
      <c r="C455" s="173"/>
      <c r="D455" s="188"/>
      <c r="E455" s="155"/>
    </row>
    <row r="456" spans="1:5">
      <c r="A456" s="340" t="s">
        <v>361</v>
      </c>
      <c r="B456" s="155"/>
      <c r="C456" s="173"/>
      <c r="D456" s="188"/>
      <c r="E456" s="155"/>
    </row>
    <row r="457" spans="1:5">
      <c r="A457" s="334" t="s">
        <v>362</v>
      </c>
      <c r="B457" s="335">
        <f>SUM(B458:B461)</f>
        <v>0</v>
      </c>
      <c r="C457" s="336">
        <f>SUM(C458:C461)</f>
        <v>0</v>
      </c>
      <c r="D457" s="188"/>
      <c r="E457" s="95"/>
    </row>
    <row r="458" spans="1:5">
      <c r="A458" s="337" t="s">
        <v>363</v>
      </c>
      <c r="B458" s="155"/>
      <c r="C458" s="173"/>
      <c r="D458" s="188"/>
      <c r="E458" s="155"/>
    </row>
    <row r="459" spans="1:5">
      <c r="A459" s="340" t="s">
        <v>364</v>
      </c>
      <c r="B459" s="155"/>
      <c r="C459" s="173"/>
      <c r="D459" s="188"/>
      <c r="E459" s="155"/>
    </row>
    <row r="460" spans="1:5">
      <c r="A460" s="340" t="s">
        <v>365</v>
      </c>
      <c r="B460" s="155"/>
      <c r="C460" s="173"/>
      <c r="D460" s="188"/>
      <c r="E460" s="155"/>
    </row>
    <row r="461" spans="1:5">
      <c r="A461" s="340" t="s">
        <v>366</v>
      </c>
      <c r="B461" s="155"/>
      <c r="C461" s="173"/>
      <c r="D461" s="188"/>
      <c r="E461" s="155"/>
    </row>
    <row r="462" spans="1:5">
      <c r="A462" s="104" t="s">
        <v>367</v>
      </c>
      <c r="B462" s="104">
        <f>SUM(B463,B479,B487,B498,B507,B515)</f>
        <v>6213</v>
      </c>
      <c r="C462" s="333">
        <f>SUM(C463,C479,C487,C498,C507,C515)</f>
        <v>1992.1473</v>
      </c>
      <c r="D462" s="186">
        <f>C462/B462</f>
        <v>0.320641767262192</v>
      </c>
      <c r="E462" s="104"/>
    </row>
    <row r="463" spans="1:5">
      <c r="A463" s="95" t="s">
        <v>368</v>
      </c>
      <c r="B463" s="335">
        <f>SUM(B464:B478)</f>
        <v>5014</v>
      </c>
      <c r="C463" s="336">
        <f>SUM(C464:C478)</f>
        <v>1561.5559</v>
      </c>
      <c r="D463" s="188">
        <f>C463/B463</f>
        <v>0.311439150378939</v>
      </c>
      <c r="E463" s="95"/>
    </row>
    <row r="464" spans="1:5">
      <c r="A464" s="155" t="s">
        <v>64</v>
      </c>
      <c r="B464" s="155">
        <v>203</v>
      </c>
      <c r="C464" s="339">
        <v>67.314</v>
      </c>
      <c r="D464" s="188">
        <f>C464/B464</f>
        <v>0.3315960591133</v>
      </c>
      <c r="E464" s="155"/>
    </row>
    <row r="465" spans="1:5">
      <c r="A465" s="155" t="s">
        <v>65</v>
      </c>
      <c r="B465" s="155">
        <v>173</v>
      </c>
      <c r="C465" s="339">
        <v>9.94</v>
      </c>
      <c r="D465" s="188">
        <f>C465/B465</f>
        <v>0.0574566473988439</v>
      </c>
      <c r="E465" s="155"/>
    </row>
    <row r="466" spans="1:5">
      <c r="A466" s="155" t="s">
        <v>66</v>
      </c>
      <c r="B466" s="155"/>
      <c r="C466" s="173"/>
      <c r="D466" s="188"/>
      <c r="E466" s="155"/>
    </row>
    <row r="467" spans="1:5">
      <c r="A467" s="155" t="s">
        <v>369</v>
      </c>
      <c r="B467" s="155"/>
      <c r="C467" s="173"/>
      <c r="D467" s="188"/>
      <c r="E467" s="155"/>
    </row>
    <row r="468" spans="1:5">
      <c r="A468" s="155" t="s">
        <v>370</v>
      </c>
      <c r="B468" s="155"/>
      <c r="C468" s="173"/>
      <c r="D468" s="188"/>
      <c r="E468" s="155"/>
    </row>
    <row r="469" spans="1:5">
      <c r="A469" s="155" t="s">
        <v>371</v>
      </c>
      <c r="B469" s="155"/>
      <c r="C469" s="173"/>
      <c r="D469" s="188"/>
      <c r="E469" s="155"/>
    </row>
    <row r="470" spans="1:5">
      <c r="A470" s="155" t="s">
        <v>372</v>
      </c>
      <c r="B470" s="155"/>
      <c r="C470" s="173"/>
      <c r="D470" s="188"/>
      <c r="E470" s="155"/>
    </row>
    <row r="471" spans="1:5">
      <c r="A471" s="155" t="s">
        <v>373</v>
      </c>
      <c r="B471" s="155">
        <v>692</v>
      </c>
      <c r="C471" s="339">
        <v>547.3019</v>
      </c>
      <c r="D471" s="188">
        <f>C471/B471</f>
        <v>0.790898699421965</v>
      </c>
      <c r="E471" s="155"/>
    </row>
    <row r="472" spans="1:5">
      <c r="A472" s="155" t="s">
        <v>374</v>
      </c>
      <c r="B472" s="155">
        <v>717</v>
      </c>
      <c r="C472" s="339"/>
      <c r="D472" s="188">
        <f>C472/B472</f>
        <v>0</v>
      </c>
      <c r="E472" s="155"/>
    </row>
    <row r="473" spans="1:5">
      <c r="A473" s="155" t="s">
        <v>375</v>
      </c>
      <c r="B473" s="155"/>
      <c r="C473" s="173"/>
      <c r="D473" s="188"/>
      <c r="E473" s="155"/>
    </row>
    <row r="474" spans="1:5">
      <c r="A474" s="155" t="s">
        <v>376</v>
      </c>
      <c r="B474" s="155">
        <v>2</v>
      </c>
      <c r="C474" s="173"/>
      <c r="D474" s="188">
        <f>C474/B474</f>
        <v>0</v>
      </c>
      <c r="E474" s="155"/>
    </row>
    <row r="475" spans="1:5">
      <c r="A475" s="155" t="s">
        <v>377</v>
      </c>
      <c r="B475" s="155"/>
      <c r="C475" s="173"/>
      <c r="D475" s="188"/>
      <c r="E475" s="155"/>
    </row>
    <row r="476" spans="1:5">
      <c r="A476" s="155" t="s">
        <v>378</v>
      </c>
      <c r="B476" s="155"/>
      <c r="C476" s="173"/>
      <c r="D476" s="188"/>
      <c r="E476" s="155"/>
    </row>
    <row r="477" spans="1:5">
      <c r="A477" s="155" t="s">
        <v>379</v>
      </c>
      <c r="B477" s="155"/>
      <c r="C477" s="173"/>
      <c r="D477" s="188"/>
      <c r="E477" s="155"/>
    </row>
    <row r="478" spans="1:5">
      <c r="A478" s="155" t="s">
        <v>380</v>
      </c>
      <c r="B478" s="155">
        <v>3227</v>
      </c>
      <c r="C478" s="173">
        <v>937</v>
      </c>
      <c r="D478" s="188">
        <f>C478/B478</f>
        <v>0.290362565850635</v>
      </c>
      <c r="E478" s="155"/>
    </row>
    <row r="479" spans="1:5">
      <c r="A479" s="95" t="s">
        <v>381</v>
      </c>
      <c r="B479" s="335">
        <f>SUM(B480:B486)</f>
        <v>27</v>
      </c>
      <c r="C479" s="336">
        <f>SUM(C480:C486)</f>
        <v>11.92</v>
      </c>
      <c r="D479" s="188">
        <f>C479/B479</f>
        <v>0.441481481481481</v>
      </c>
      <c r="E479" s="95"/>
    </row>
    <row r="480" spans="1:5">
      <c r="A480" s="155" t="s">
        <v>64</v>
      </c>
      <c r="B480" s="155"/>
      <c r="C480" s="173"/>
      <c r="D480" s="188"/>
      <c r="E480" s="155"/>
    </row>
    <row r="481" spans="1:5">
      <c r="A481" s="155" t="s">
        <v>65</v>
      </c>
      <c r="B481" s="155"/>
      <c r="C481" s="173"/>
      <c r="D481" s="188"/>
      <c r="E481" s="155"/>
    </row>
    <row r="482" spans="1:5">
      <c r="A482" s="155" t="s">
        <v>66</v>
      </c>
      <c r="B482" s="155"/>
      <c r="C482" s="173"/>
      <c r="D482" s="188"/>
      <c r="E482" s="155"/>
    </row>
    <row r="483" spans="1:5">
      <c r="A483" s="155" t="s">
        <v>382</v>
      </c>
      <c r="B483" s="155">
        <v>12</v>
      </c>
      <c r="C483" s="339">
        <v>11.92</v>
      </c>
      <c r="D483" s="188">
        <f>C483/B483</f>
        <v>0.993333333333333</v>
      </c>
      <c r="E483" s="155"/>
    </row>
    <row r="484" spans="1:5">
      <c r="A484" s="155" t="s">
        <v>383</v>
      </c>
      <c r="B484" s="155">
        <v>15</v>
      </c>
      <c r="C484" s="173"/>
      <c r="D484" s="188">
        <f>C484/B484</f>
        <v>0</v>
      </c>
      <c r="E484" s="155"/>
    </row>
    <row r="485" spans="1:5">
      <c r="A485" s="155" t="s">
        <v>384</v>
      </c>
      <c r="B485" s="155"/>
      <c r="C485" s="173"/>
      <c r="D485" s="188"/>
      <c r="E485" s="155"/>
    </row>
    <row r="486" spans="1:5">
      <c r="A486" s="155" t="s">
        <v>385</v>
      </c>
      <c r="B486" s="155"/>
      <c r="C486" s="173"/>
      <c r="D486" s="188"/>
      <c r="E486" s="155"/>
    </row>
    <row r="487" spans="1:5">
      <c r="A487" s="95" t="s">
        <v>386</v>
      </c>
      <c r="B487" s="335">
        <f>SUM(B488:B497)</f>
        <v>57</v>
      </c>
      <c r="C487" s="336">
        <f>SUM(C488:C497)</f>
        <v>116</v>
      </c>
      <c r="D487" s="188">
        <f>C487/B487</f>
        <v>2.03508771929825</v>
      </c>
      <c r="E487" s="95"/>
    </row>
    <row r="488" spans="1:5">
      <c r="A488" s="155" t="s">
        <v>64</v>
      </c>
      <c r="B488" s="155"/>
      <c r="C488" s="173"/>
      <c r="D488" s="188"/>
      <c r="E488" s="155"/>
    </row>
    <row r="489" spans="1:5">
      <c r="A489" s="155" t="s">
        <v>65</v>
      </c>
      <c r="B489" s="155"/>
      <c r="C489" s="173"/>
      <c r="D489" s="188"/>
      <c r="E489" s="155"/>
    </row>
    <row r="490" spans="1:5">
      <c r="A490" s="155" t="s">
        <v>66</v>
      </c>
      <c r="B490" s="155"/>
      <c r="C490" s="173"/>
      <c r="D490" s="188"/>
      <c r="E490" s="155"/>
    </row>
    <row r="491" spans="1:5">
      <c r="A491" s="155" t="s">
        <v>387</v>
      </c>
      <c r="B491" s="155"/>
      <c r="C491" s="173"/>
      <c r="D491" s="188"/>
      <c r="E491" s="155"/>
    </row>
    <row r="492" spans="1:5">
      <c r="A492" s="155" t="s">
        <v>388</v>
      </c>
      <c r="B492" s="155">
        <v>17</v>
      </c>
      <c r="C492" s="173"/>
      <c r="D492" s="188">
        <f>C492/B492</f>
        <v>0</v>
      </c>
      <c r="E492" s="155"/>
    </row>
    <row r="493" spans="1:5">
      <c r="A493" s="155" t="s">
        <v>389</v>
      </c>
      <c r="B493" s="155"/>
      <c r="C493" s="173"/>
      <c r="D493" s="188"/>
      <c r="E493" s="155"/>
    </row>
    <row r="494" spans="1:5">
      <c r="A494" s="155" t="s">
        <v>390</v>
      </c>
      <c r="B494" s="155"/>
      <c r="C494" s="173">
        <v>116</v>
      </c>
      <c r="D494" s="188"/>
      <c r="E494" s="155"/>
    </row>
    <row r="495" spans="1:5">
      <c r="A495" s="155" t="s">
        <v>391</v>
      </c>
      <c r="B495" s="155">
        <v>40</v>
      </c>
      <c r="C495" s="173"/>
      <c r="D495" s="188">
        <f>C495/B495</f>
        <v>0</v>
      </c>
      <c r="E495" s="155"/>
    </row>
    <row r="496" spans="1:5">
      <c r="A496" s="155" t="s">
        <v>392</v>
      </c>
      <c r="B496" s="155"/>
      <c r="C496" s="173"/>
      <c r="D496" s="188"/>
      <c r="E496" s="155"/>
    </row>
    <row r="497" spans="1:5">
      <c r="A497" s="155" t="s">
        <v>393</v>
      </c>
      <c r="B497" s="155"/>
      <c r="C497" s="173"/>
      <c r="D497" s="188"/>
      <c r="E497" s="155"/>
    </row>
    <row r="498" spans="1:5">
      <c r="A498" s="95" t="s">
        <v>394</v>
      </c>
      <c r="B498" s="335">
        <f>SUM(B499:B506)</f>
        <v>0</v>
      </c>
      <c r="C498" s="336">
        <f>SUM(C499:C506)</f>
        <v>0</v>
      </c>
      <c r="D498" s="188"/>
      <c r="E498" s="95"/>
    </row>
    <row r="499" spans="1:5">
      <c r="A499" s="155" t="s">
        <v>64</v>
      </c>
      <c r="B499" s="155"/>
      <c r="C499" s="173"/>
      <c r="D499" s="188"/>
      <c r="E499" s="155"/>
    </row>
    <row r="500" spans="1:5">
      <c r="A500" s="155" t="s">
        <v>395</v>
      </c>
      <c r="B500" s="155"/>
      <c r="C500" s="173"/>
      <c r="D500" s="188"/>
      <c r="E500" s="155"/>
    </row>
    <row r="501" spans="1:5">
      <c r="A501" s="155" t="s">
        <v>66</v>
      </c>
      <c r="B501" s="155"/>
      <c r="C501" s="173"/>
      <c r="D501" s="188"/>
      <c r="E501" s="155"/>
    </row>
    <row r="502" spans="1:5">
      <c r="A502" s="155" t="s">
        <v>396</v>
      </c>
      <c r="B502" s="155"/>
      <c r="C502" s="173"/>
      <c r="D502" s="188"/>
      <c r="E502" s="155"/>
    </row>
    <row r="503" spans="1:5">
      <c r="A503" s="155" t="s">
        <v>397</v>
      </c>
      <c r="B503" s="155"/>
      <c r="C503" s="173"/>
      <c r="D503" s="188"/>
      <c r="E503" s="155"/>
    </row>
    <row r="504" spans="1:5">
      <c r="A504" s="155" t="s">
        <v>398</v>
      </c>
      <c r="B504" s="155"/>
      <c r="C504" s="173"/>
      <c r="D504" s="188"/>
      <c r="E504" s="155"/>
    </row>
    <row r="505" spans="1:5">
      <c r="A505" s="155" t="s">
        <v>399</v>
      </c>
      <c r="B505" s="155"/>
      <c r="C505" s="173"/>
      <c r="D505" s="188"/>
      <c r="E505" s="155"/>
    </row>
    <row r="506" spans="1:5">
      <c r="A506" s="155" t="s">
        <v>400</v>
      </c>
      <c r="B506" s="155"/>
      <c r="C506" s="173"/>
      <c r="D506" s="188"/>
      <c r="E506" s="155"/>
    </row>
    <row r="507" spans="1:5">
      <c r="A507" s="95" t="s">
        <v>401</v>
      </c>
      <c r="B507" s="335">
        <f>SUM(B508:B514)</f>
        <v>585</v>
      </c>
      <c r="C507" s="336">
        <f>SUM(C508:C514)</f>
        <v>302.6714</v>
      </c>
      <c r="D507" s="188">
        <f>C507/B507</f>
        <v>0.517387008547009</v>
      </c>
      <c r="E507" s="95"/>
    </row>
    <row r="508" spans="1:5">
      <c r="A508" s="155" t="s">
        <v>64</v>
      </c>
      <c r="B508" s="155">
        <v>2</v>
      </c>
      <c r="C508" s="173"/>
      <c r="D508" s="188">
        <f>C508/B508</f>
        <v>0</v>
      </c>
      <c r="E508" s="155"/>
    </row>
    <row r="509" spans="1:5">
      <c r="A509" s="155" t="s">
        <v>65</v>
      </c>
      <c r="B509" s="155">
        <v>70</v>
      </c>
      <c r="C509" s="173"/>
      <c r="D509" s="188">
        <f>C509/B509</f>
        <v>0</v>
      </c>
      <c r="E509" s="155"/>
    </row>
    <row r="510" spans="1:5">
      <c r="A510" s="155" t="s">
        <v>66</v>
      </c>
      <c r="B510" s="155"/>
      <c r="C510" s="173"/>
      <c r="D510" s="188"/>
      <c r="E510" s="155"/>
    </row>
    <row r="511" spans="1:5">
      <c r="A511" s="155" t="s">
        <v>402</v>
      </c>
      <c r="B511" s="155"/>
      <c r="C511" s="339">
        <v>7</v>
      </c>
      <c r="D511" s="188"/>
      <c r="E511" s="155"/>
    </row>
    <row r="512" spans="1:5">
      <c r="A512" s="155" t="s">
        <v>403</v>
      </c>
      <c r="B512" s="155">
        <v>488</v>
      </c>
      <c r="C512" s="339">
        <v>295.6714</v>
      </c>
      <c r="D512" s="188">
        <f>C512/B512</f>
        <v>0.605884016393443</v>
      </c>
      <c r="E512" s="155"/>
    </row>
    <row r="513" spans="1:5">
      <c r="A513" s="155" t="s">
        <v>404</v>
      </c>
      <c r="B513" s="155"/>
      <c r="C513" s="173"/>
      <c r="D513" s="188"/>
      <c r="E513" s="155"/>
    </row>
    <row r="514" spans="1:5">
      <c r="A514" s="155" t="s">
        <v>405</v>
      </c>
      <c r="B514" s="155">
        <v>25</v>
      </c>
      <c r="C514" s="173"/>
      <c r="D514" s="188">
        <f>C514/B514</f>
        <v>0</v>
      </c>
      <c r="E514" s="155"/>
    </row>
    <row r="515" spans="1:5">
      <c r="A515" s="95" t="s">
        <v>406</v>
      </c>
      <c r="B515" s="335">
        <f>SUM(B516:B518)</f>
        <v>530</v>
      </c>
      <c r="C515" s="336">
        <f>SUM(C516:C518)</f>
        <v>0</v>
      </c>
      <c r="D515" s="188">
        <f>C515/B515</f>
        <v>0</v>
      </c>
      <c r="E515" s="95"/>
    </row>
    <row r="516" spans="1:5">
      <c r="A516" s="155" t="s">
        <v>407</v>
      </c>
      <c r="B516" s="155"/>
      <c r="C516" s="173"/>
      <c r="D516" s="188"/>
      <c r="E516" s="155"/>
    </row>
    <row r="517" spans="1:5">
      <c r="A517" s="155" t="s">
        <v>408</v>
      </c>
      <c r="B517" s="155"/>
      <c r="C517" s="173"/>
      <c r="D517" s="188"/>
      <c r="E517" s="155"/>
    </row>
    <row r="518" spans="1:5">
      <c r="A518" s="155" t="s">
        <v>409</v>
      </c>
      <c r="B518" s="155">
        <v>530</v>
      </c>
      <c r="C518" s="173"/>
      <c r="D518" s="188">
        <f t="shared" ref="D518:D523" si="5">C518/B518</f>
        <v>0</v>
      </c>
      <c r="E518" s="155"/>
    </row>
    <row r="519" spans="1:5">
      <c r="A519" s="104" t="s">
        <v>410</v>
      </c>
      <c r="B519" s="104">
        <f>SUM(B520,B534,B542,B544,B552,B556,B566,B574,B581,B589,B598,B603,B606,B609,B612,B615,B618,B622,B627,B635,B638)</f>
        <v>26279</v>
      </c>
      <c r="C519" s="333">
        <f>SUM(C520,C534,C542,C544,C552,C556,C566,C574,C581,C589,C598,C603,C606,C609,C612,C615,C618,C622,C627,C635,C638)</f>
        <v>22920.2783</v>
      </c>
      <c r="D519" s="186">
        <f t="shared" si="5"/>
        <v>0.872189896875832</v>
      </c>
      <c r="E519" s="104"/>
    </row>
    <row r="520" spans="1:5">
      <c r="A520" s="95" t="s">
        <v>411</v>
      </c>
      <c r="B520" s="335">
        <f>SUM(B521:B533)</f>
        <v>733</v>
      </c>
      <c r="C520" s="336">
        <f>SUM(C521:C533)</f>
        <v>3795.8674</v>
      </c>
      <c r="D520" s="188">
        <f t="shared" si="5"/>
        <v>5.17853669849932</v>
      </c>
      <c r="E520" s="95"/>
    </row>
    <row r="521" spans="1:5">
      <c r="A521" s="155" t="s">
        <v>64</v>
      </c>
      <c r="B521" s="338">
        <v>188</v>
      </c>
      <c r="C521" s="339">
        <v>212.4442</v>
      </c>
      <c r="D521" s="188">
        <f t="shared" si="5"/>
        <v>1.13002234042553</v>
      </c>
      <c r="E521" s="155"/>
    </row>
    <row r="522" spans="1:5">
      <c r="A522" s="155" t="s">
        <v>65</v>
      </c>
      <c r="B522" s="338">
        <v>122</v>
      </c>
      <c r="C522" s="339">
        <v>5</v>
      </c>
      <c r="D522" s="188">
        <f t="shared" si="5"/>
        <v>0.040983606557377</v>
      </c>
      <c r="E522" s="155"/>
    </row>
    <row r="523" spans="1:5">
      <c r="A523" s="155" t="s">
        <v>66</v>
      </c>
      <c r="B523" s="338">
        <v>35</v>
      </c>
      <c r="C523" s="339">
        <v>36</v>
      </c>
      <c r="D523" s="188">
        <f t="shared" si="5"/>
        <v>1.02857142857143</v>
      </c>
      <c r="E523" s="155"/>
    </row>
    <row r="524" spans="1:5">
      <c r="A524" s="155" t="s">
        <v>412</v>
      </c>
      <c r="B524" s="338">
        <v>0</v>
      </c>
      <c r="C524" s="173"/>
      <c r="D524" s="188"/>
      <c r="E524" s="155"/>
    </row>
    <row r="525" spans="1:5">
      <c r="A525" s="155" t="s">
        <v>413</v>
      </c>
      <c r="B525" s="338">
        <v>6</v>
      </c>
      <c r="C525" s="339">
        <v>56</v>
      </c>
      <c r="D525" s="188">
        <f>C525/B525</f>
        <v>9.33333333333333</v>
      </c>
      <c r="E525" s="155"/>
    </row>
    <row r="526" spans="1:5">
      <c r="A526" s="155" t="s">
        <v>414</v>
      </c>
      <c r="B526" s="338">
        <v>126</v>
      </c>
      <c r="C526" s="339">
        <v>129.4748</v>
      </c>
      <c r="D526" s="188">
        <f>C526/B526</f>
        <v>1.02757777777778</v>
      </c>
      <c r="E526" s="155"/>
    </row>
    <row r="527" spans="1:5">
      <c r="A527" s="155" t="s">
        <v>415</v>
      </c>
      <c r="B527" s="338">
        <v>0</v>
      </c>
      <c r="C527" s="173"/>
      <c r="D527" s="188"/>
      <c r="E527" s="155"/>
    </row>
    <row r="528" spans="1:5">
      <c r="A528" s="155" t="s">
        <v>105</v>
      </c>
      <c r="B528" s="338">
        <v>0</v>
      </c>
      <c r="C528" s="173"/>
      <c r="D528" s="188"/>
      <c r="E528" s="155"/>
    </row>
    <row r="529" spans="1:5">
      <c r="A529" s="155" t="s">
        <v>416</v>
      </c>
      <c r="B529" s="338">
        <v>234</v>
      </c>
      <c r="C529" s="339">
        <v>1159.9484</v>
      </c>
      <c r="D529" s="188">
        <f>C529/B529</f>
        <v>4.95704444444444</v>
      </c>
      <c r="E529" s="155"/>
    </row>
    <row r="530" spans="1:5">
      <c r="A530" s="155" t="s">
        <v>417</v>
      </c>
      <c r="B530" s="338">
        <v>9</v>
      </c>
      <c r="C530" s="339">
        <v>3</v>
      </c>
      <c r="D530" s="188">
        <f>C530/B530</f>
        <v>0.333333333333333</v>
      </c>
      <c r="E530" s="155"/>
    </row>
    <row r="531" spans="1:5">
      <c r="A531" s="155" t="s">
        <v>418</v>
      </c>
      <c r="B531" s="338">
        <v>0</v>
      </c>
      <c r="C531" s="173"/>
      <c r="D531" s="188"/>
      <c r="E531" s="155"/>
    </row>
    <row r="532" spans="1:5">
      <c r="A532" s="155" t="s">
        <v>419</v>
      </c>
      <c r="B532" s="338">
        <v>7</v>
      </c>
      <c r="C532" s="339">
        <v>3</v>
      </c>
      <c r="D532" s="188">
        <f>C532/B532</f>
        <v>0.428571428571429</v>
      </c>
      <c r="E532" s="155"/>
    </row>
    <row r="533" spans="1:5">
      <c r="A533" s="155" t="s">
        <v>420</v>
      </c>
      <c r="B533" s="338">
        <v>6</v>
      </c>
      <c r="C533" s="339">
        <v>2191</v>
      </c>
      <c r="D533" s="188">
        <f>C533/B533</f>
        <v>365.166666666667</v>
      </c>
      <c r="E533" s="155"/>
    </row>
    <row r="534" spans="1:5">
      <c r="A534" s="95" t="s">
        <v>421</v>
      </c>
      <c r="B534" s="335">
        <f>SUM(B535:B541)</f>
        <v>789</v>
      </c>
      <c r="C534" s="336">
        <f>SUM(C535:C541)</f>
        <v>644.8918</v>
      </c>
      <c r="D534" s="188">
        <f>C534/B534</f>
        <v>0.817353358681876</v>
      </c>
      <c r="E534" s="95"/>
    </row>
    <row r="535" spans="1:5">
      <c r="A535" s="155" t="s">
        <v>64</v>
      </c>
      <c r="B535" s="155">
        <v>323</v>
      </c>
      <c r="C535" s="339">
        <v>350.5018</v>
      </c>
      <c r="D535" s="188">
        <f>C535/B535</f>
        <v>1.08514489164087</v>
      </c>
      <c r="E535" s="155"/>
    </row>
    <row r="536" spans="1:5">
      <c r="A536" s="155" t="s">
        <v>65</v>
      </c>
      <c r="B536" s="155">
        <v>156</v>
      </c>
      <c r="C536" s="339">
        <v>129</v>
      </c>
      <c r="D536" s="188">
        <f>C536/B536</f>
        <v>0.826923076923077</v>
      </c>
      <c r="E536" s="155"/>
    </row>
    <row r="537" spans="1:5">
      <c r="A537" s="155" t="s">
        <v>66</v>
      </c>
      <c r="B537" s="155"/>
      <c r="C537" s="173"/>
      <c r="D537" s="188"/>
      <c r="E537" s="155"/>
    </row>
    <row r="538" spans="1:5">
      <c r="A538" s="155" t="s">
        <v>422</v>
      </c>
      <c r="B538" s="155"/>
      <c r="C538" s="173"/>
      <c r="D538" s="188"/>
      <c r="E538" s="155"/>
    </row>
    <row r="539" spans="1:5">
      <c r="A539" s="155" t="s">
        <v>423</v>
      </c>
      <c r="B539" s="155"/>
      <c r="C539" s="173"/>
      <c r="D539" s="188"/>
      <c r="E539" s="155"/>
    </row>
    <row r="540" spans="1:5">
      <c r="A540" s="155" t="s">
        <v>424</v>
      </c>
      <c r="B540" s="155"/>
      <c r="C540" s="173"/>
      <c r="D540" s="188"/>
      <c r="E540" s="155"/>
    </row>
    <row r="541" spans="1:5">
      <c r="A541" s="155" t="s">
        <v>425</v>
      </c>
      <c r="B541" s="155">
        <v>310</v>
      </c>
      <c r="C541" s="339">
        <v>165.39</v>
      </c>
      <c r="D541" s="188">
        <f>C541/B541</f>
        <v>0.533516129032258</v>
      </c>
      <c r="E541" s="155"/>
    </row>
    <row r="542" spans="1:5">
      <c r="A542" s="95" t="s">
        <v>426</v>
      </c>
      <c r="B542" s="335">
        <f>B543</f>
        <v>0</v>
      </c>
      <c r="C542" s="336">
        <f>C543</f>
        <v>0</v>
      </c>
      <c r="D542" s="188"/>
      <c r="E542" s="95"/>
    </row>
    <row r="543" spans="1:5">
      <c r="A543" s="155" t="s">
        <v>427</v>
      </c>
      <c r="B543" s="155"/>
      <c r="C543" s="173"/>
      <c r="D543" s="188"/>
      <c r="E543" s="155"/>
    </row>
    <row r="544" spans="1:5">
      <c r="A544" s="95" t="s">
        <v>428</v>
      </c>
      <c r="B544" s="335">
        <f>SUM(B545:B551)</f>
        <v>5516</v>
      </c>
      <c r="C544" s="336">
        <f>SUM(C545:C551)</f>
        <v>6859.9364</v>
      </c>
      <c r="D544" s="188">
        <f>C544/B544</f>
        <v>1.24364329224075</v>
      </c>
      <c r="E544" s="95"/>
    </row>
    <row r="545" spans="1:5">
      <c r="A545" s="155" t="s">
        <v>429</v>
      </c>
      <c r="B545" s="155"/>
      <c r="C545" s="173"/>
      <c r="D545" s="188"/>
      <c r="E545" s="155"/>
    </row>
    <row r="546" spans="1:5">
      <c r="A546" s="155" t="s">
        <v>430</v>
      </c>
      <c r="B546" s="155"/>
      <c r="C546" s="173"/>
      <c r="D546" s="188"/>
      <c r="E546" s="155"/>
    </row>
    <row r="547" spans="1:5">
      <c r="A547" s="155" t="s">
        <v>431</v>
      </c>
      <c r="B547" s="155"/>
      <c r="C547" s="173"/>
      <c r="D547" s="188"/>
      <c r="E547" s="155"/>
    </row>
    <row r="548" spans="1:5">
      <c r="A548" s="155" t="s">
        <v>432</v>
      </c>
      <c r="B548" s="155">
        <v>5134</v>
      </c>
      <c r="C548" s="339">
        <v>4482.2528</v>
      </c>
      <c r="D548" s="188">
        <f>C548/B548</f>
        <v>0.873052746396572</v>
      </c>
      <c r="E548" s="155"/>
    </row>
    <row r="549" spans="1:5">
      <c r="A549" s="155" t="s">
        <v>433</v>
      </c>
      <c r="B549" s="155">
        <v>359</v>
      </c>
      <c r="C549" s="339">
        <v>2264.6836</v>
      </c>
      <c r="D549" s="188">
        <f>C549/B549</f>
        <v>6.30831086350975</v>
      </c>
      <c r="E549" s="155"/>
    </row>
    <row r="550" spans="1:5">
      <c r="A550" s="155" t="s">
        <v>434</v>
      </c>
      <c r="B550" s="155">
        <v>23</v>
      </c>
      <c r="C550" s="339">
        <v>113</v>
      </c>
      <c r="D550" s="188">
        <f>C550/B550</f>
        <v>4.91304347826087</v>
      </c>
      <c r="E550" s="155"/>
    </row>
    <row r="551" spans="1:5">
      <c r="A551" s="155" t="s">
        <v>435</v>
      </c>
      <c r="B551" s="155"/>
      <c r="C551" s="173"/>
      <c r="D551" s="188"/>
      <c r="E551" s="155"/>
    </row>
    <row r="552" spans="1:5">
      <c r="A552" s="95" t="s">
        <v>436</v>
      </c>
      <c r="B552" s="335">
        <f>SUM(B553:B555)</f>
        <v>0</v>
      </c>
      <c r="C552" s="336">
        <f>SUM(C553:C555)</f>
        <v>0</v>
      </c>
      <c r="D552" s="188"/>
      <c r="E552" s="95"/>
    </row>
    <row r="553" spans="1:5">
      <c r="A553" s="155" t="s">
        <v>437</v>
      </c>
      <c r="B553" s="155"/>
      <c r="C553" s="173"/>
      <c r="D553" s="188"/>
      <c r="E553" s="155"/>
    </row>
    <row r="554" spans="1:5">
      <c r="A554" s="155" t="s">
        <v>438</v>
      </c>
      <c r="B554" s="155"/>
      <c r="C554" s="173"/>
      <c r="D554" s="188"/>
      <c r="E554" s="155"/>
    </row>
    <row r="555" spans="1:5">
      <c r="A555" s="155" t="s">
        <v>439</v>
      </c>
      <c r="B555" s="155"/>
      <c r="C555" s="173"/>
      <c r="D555" s="188"/>
      <c r="E555" s="155"/>
    </row>
    <row r="556" spans="1:5">
      <c r="A556" s="95" t="s">
        <v>440</v>
      </c>
      <c r="B556" s="335">
        <f>SUM(B557:B565)</f>
        <v>2209</v>
      </c>
      <c r="C556" s="336">
        <f>SUM(C557:C565)</f>
        <v>334</v>
      </c>
      <c r="D556" s="188">
        <f>C556/B556</f>
        <v>0.151199637845179</v>
      </c>
      <c r="E556" s="95"/>
    </row>
    <row r="557" spans="1:5">
      <c r="A557" s="155" t="s">
        <v>441</v>
      </c>
      <c r="B557" s="155">
        <v>2204</v>
      </c>
      <c r="C557" s="339">
        <v>334</v>
      </c>
      <c r="D557" s="188">
        <f>C557/B557</f>
        <v>0.151542649727768</v>
      </c>
      <c r="E557" s="155"/>
    </row>
    <row r="558" spans="1:5">
      <c r="A558" s="155" t="s">
        <v>442</v>
      </c>
      <c r="B558" s="155"/>
      <c r="C558" s="173"/>
      <c r="D558" s="188"/>
      <c r="E558" s="155"/>
    </row>
    <row r="559" spans="1:5">
      <c r="A559" s="155" t="s">
        <v>443</v>
      </c>
      <c r="B559" s="155"/>
      <c r="C559" s="173"/>
      <c r="D559" s="188"/>
      <c r="E559" s="155"/>
    </row>
    <row r="560" spans="1:5">
      <c r="A560" s="155" t="s">
        <v>444</v>
      </c>
      <c r="B560" s="155">
        <v>5</v>
      </c>
      <c r="C560" s="173"/>
      <c r="D560" s="188">
        <f>C560/B560</f>
        <v>0</v>
      </c>
      <c r="E560" s="155"/>
    </row>
    <row r="561" spans="1:5">
      <c r="A561" s="155" t="s">
        <v>445</v>
      </c>
      <c r="B561" s="155"/>
      <c r="C561" s="173"/>
      <c r="D561" s="188"/>
      <c r="E561" s="155"/>
    </row>
    <row r="562" spans="1:5">
      <c r="A562" s="155" t="s">
        <v>446</v>
      </c>
      <c r="B562" s="155"/>
      <c r="C562" s="173"/>
      <c r="D562" s="188"/>
      <c r="E562" s="155"/>
    </row>
    <row r="563" spans="1:5">
      <c r="A563" s="155" t="s">
        <v>447</v>
      </c>
      <c r="B563" s="155"/>
      <c r="C563" s="173"/>
      <c r="D563" s="188"/>
      <c r="E563" s="155"/>
    </row>
    <row r="564" spans="1:5">
      <c r="A564" s="155" t="s">
        <v>448</v>
      </c>
      <c r="B564" s="155"/>
      <c r="C564" s="173"/>
      <c r="D564" s="188"/>
      <c r="E564" s="155"/>
    </row>
    <row r="565" spans="1:5">
      <c r="A565" s="155" t="s">
        <v>449</v>
      </c>
      <c r="B565" s="155"/>
      <c r="C565" s="173"/>
      <c r="D565" s="188"/>
      <c r="E565" s="155"/>
    </row>
    <row r="566" spans="1:5">
      <c r="A566" s="95" t="s">
        <v>450</v>
      </c>
      <c r="B566" s="335">
        <f>SUM(B567:B573)</f>
        <v>254</v>
      </c>
      <c r="C566" s="336">
        <f>SUM(C567:C573)</f>
        <v>145.3</v>
      </c>
      <c r="D566" s="188">
        <f>C566/B566</f>
        <v>0.572047244094488</v>
      </c>
      <c r="E566" s="95"/>
    </row>
    <row r="567" spans="1:5">
      <c r="A567" s="155" t="s">
        <v>451</v>
      </c>
      <c r="B567" s="155">
        <v>55</v>
      </c>
      <c r="C567" s="173"/>
      <c r="D567" s="188">
        <f>C567/B567</f>
        <v>0</v>
      </c>
      <c r="E567" s="155"/>
    </row>
    <row r="568" spans="1:5">
      <c r="A568" s="155" t="s">
        <v>452</v>
      </c>
      <c r="B568" s="155">
        <v>199</v>
      </c>
      <c r="C568" s="173">
        <v>145.3</v>
      </c>
      <c r="D568" s="188">
        <f>C568/B568</f>
        <v>0.730150753768844</v>
      </c>
      <c r="E568" s="155"/>
    </row>
    <row r="569" spans="1:5">
      <c r="A569" s="155" t="s">
        <v>453</v>
      </c>
      <c r="B569" s="155"/>
      <c r="C569" s="173"/>
      <c r="D569" s="188"/>
      <c r="E569" s="155"/>
    </row>
    <row r="570" spans="1:5">
      <c r="A570" s="155" t="s">
        <v>454</v>
      </c>
      <c r="B570" s="155"/>
      <c r="C570" s="173"/>
      <c r="D570" s="188"/>
      <c r="E570" s="155"/>
    </row>
    <row r="571" spans="1:5">
      <c r="A571" s="155" t="s">
        <v>455</v>
      </c>
      <c r="B571" s="155"/>
      <c r="C571" s="173"/>
      <c r="D571" s="188"/>
      <c r="E571" s="155"/>
    </row>
    <row r="572" spans="1:5">
      <c r="A572" s="155" t="s">
        <v>456</v>
      </c>
      <c r="B572" s="155"/>
      <c r="C572" s="173"/>
      <c r="D572" s="188"/>
      <c r="E572" s="155"/>
    </row>
    <row r="573" spans="1:5">
      <c r="A573" s="155" t="s">
        <v>457</v>
      </c>
      <c r="B573" s="155"/>
      <c r="C573" s="173"/>
      <c r="D573" s="188"/>
      <c r="E573" s="155"/>
    </row>
    <row r="574" spans="1:5">
      <c r="A574" s="95" t="s">
        <v>458</v>
      </c>
      <c r="B574" s="335">
        <f>SUM(B575:B580)</f>
        <v>209</v>
      </c>
      <c r="C574" s="336">
        <f>SUM(C575:C580)</f>
        <v>21</v>
      </c>
      <c r="D574" s="188">
        <f>C574/B574</f>
        <v>0.100478468899522</v>
      </c>
      <c r="E574" s="363"/>
    </row>
    <row r="575" spans="1:5">
      <c r="A575" s="155" t="s">
        <v>459</v>
      </c>
      <c r="B575" s="155">
        <v>118</v>
      </c>
      <c r="C575" s="339">
        <v>21</v>
      </c>
      <c r="D575" s="188">
        <f>C575/B575</f>
        <v>0.177966101694915</v>
      </c>
      <c r="E575" s="364"/>
    </row>
    <row r="576" spans="1:5">
      <c r="A576" s="155" t="s">
        <v>460</v>
      </c>
      <c r="B576" s="155"/>
      <c r="C576" s="173"/>
      <c r="D576" s="188"/>
      <c r="E576" s="155"/>
    </row>
    <row r="577" spans="1:5">
      <c r="A577" s="155" t="s">
        <v>461</v>
      </c>
      <c r="B577" s="155"/>
      <c r="C577" s="173"/>
      <c r="D577" s="188"/>
      <c r="E577" s="155"/>
    </row>
    <row r="578" spans="1:5">
      <c r="A578" s="155" t="s">
        <v>462</v>
      </c>
      <c r="B578" s="155">
        <v>54</v>
      </c>
      <c r="C578" s="173"/>
      <c r="D578" s="188">
        <f>C578/B578</f>
        <v>0</v>
      </c>
      <c r="E578" s="155"/>
    </row>
    <row r="579" spans="1:5">
      <c r="A579" s="155" t="s">
        <v>463</v>
      </c>
      <c r="B579" s="155"/>
      <c r="C579" s="173"/>
      <c r="D579" s="188"/>
      <c r="E579" s="155"/>
    </row>
    <row r="580" spans="1:5">
      <c r="A580" s="155" t="s">
        <v>464</v>
      </c>
      <c r="B580" s="155">
        <v>37</v>
      </c>
      <c r="C580" s="173"/>
      <c r="D580" s="188">
        <f>C580/B580</f>
        <v>0</v>
      </c>
      <c r="E580" s="155"/>
    </row>
    <row r="581" spans="1:5">
      <c r="A581" s="95" t="s">
        <v>465</v>
      </c>
      <c r="B581" s="335">
        <f>SUM(B582:B588)</f>
        <v>190</v>
      </c>
      <c r="C581" s="336">
        <f>SUM(C582:C588)</f>
        <v>200</v>
      </c>
      <c r="D581" s="188">
        <f>C581/B581</f>
        <v>1.05263157894737</v>
      </c>
      <c r="E581" s="363"/>
    </row>
    <row r="582" spans="1:5">
      <c r="A582" s="155" t="s">
        <v>466</v>
      </c>
      <c r="B582" s="155">
        <v>190</v>
      </c>
      <c r="C582" s="339">
        <v>200</v>
      </c>
      <c r="D582" s="188">
        <f>C582/B582</f>
        <v>1.05263157894737</v>
      </c>
      <c r="E582" s="364"/>
    </row>
    <row r="583" spans="1:5">
      <c r="A583" s="155" t="s">
        <v>467</v>
      </c>
      <c r="B583" s="364"/>
      <c r="C583" s="365"/>
      <c r="D583" s="188"/>
      <c r="E583" s="364"/>
    </row>
    <row r="584" spans="1:5">
      <c r="A584" s="155" t="s">
        <v>468</v>
      </c>
      <c r="B584" s="155"/>
      <c r="C584" s="173"/>
      <c r="D584" s="188"/>
      <c r="E584" s="155"/>
    </row>
    <row r="585" spans="1:5">
      <c r="A585" s="155" t="s">
        <v>469</v>
      </c>
      <c r="B585" s="155"/>
      <c r="C585" s="173"/>
      <c r="D585" s="188"/>
      <c r="E585" s="155"/>
    </row>
    <row r="586" spans="1:5">
      <c r="A586" s="155" t="s">
        <v>470</v>
      </c>
      <c r="B586" s="155"/>
      <c r="C586" s="173"/>
      <c r="D586" s="188"/>
      <c r="E586" s="155"/>
    </row>
    <row r="587" spans="1:5">
      <c r="A587" s="155" t="s">
        <v>471</v>
      </c>
      <c r="B587" s="155"/>
      <c r="C587" s="173"/>
      <c r="D587" s="188"/>
      <c r="E587" s="155"/>
    </row>
    <row r="588" spans="1:5">
      <c r="A588" s="155" t="s">
        <v>472</v>
      </c>
      <c r="B588" s="155"/>
      <c r="C588" s="173"/>
      <c r="D588" s="188"/>
      <c r="E588" s="155"/>
    </row>
    <row r="589" spans="1:5">
      <c r="A589" s="95" t="s">
        <v>473</v>
      </c>
      <c r="B589" s="335">
        <f>SUM(B590:B597)</f>
        <v>956</v>
      </c>
      <c r="C589" s="336">
        <f>SUM(C590:C597)</f>
        <v>1085.8178</v>
      </c>
      <c r="D589" s="188">
        <f>C589/B589</f>
        <v>1.13579267782427</v>
      </c>
      <c r="E589" s="95"/>
    </row>
    <row r="590" spans="1:5">
      <c r="A590" s="155" t="s">
        <v>64</v>
      </c>
      <c r="B590" s="155">
        <v>89</v>
      </c>
      <c r="C590" s="339">
        <v>71.9178</v>
      </c>
      <c r="D590" s="188">
        <f>C590/B590</f>
        <v>0.808065168539326</v>
      </c>
      <c r="E590" s="155"/>
    </row>
    <row r="591" spans="1:5">
      <c r="A591" s="155" t="s">
        <v>65</v>
      </c>
      <c r="B591" s="155">
        <v>38</v>
      </c>
      <c r="C591" s="339">
        <v>26</v>
      </c>
      <c r="D591" s="188">
        <f>C591/B591</f>
        <v>0.684210526315789</v>
      </c>
      <c r="E591" s="155"/>
    </row>
    <row r="592" spans="1:5">
      <c r="A592" s="155" t="s">
        <v>66</v>
      </c>
      <c r="B592" s="155"/>
      <c r="C592" s="173"/>
      <c r="D592" s="188"/>
      <c r="E592" s="155"/>
    </row>
    <row r="593" spans="1:5">
      <c r="A593" s="155" t="s">
        <v>474</v>
      </c>
      <c r="B593" s="155">
        <v>70</v>
      </c>
      <c r="C593" s="339">
        <v>20</v>
      </c>
      <c r="D593" s="188">
        <f>C593/B593</f>
        <v>0.285714285714286</v>
      </c>
      <c r="E593" s="155"/>
    </row>
    <row r="594" spans="1:5">
      <c r="A594" s="155" t="s">
        <v>475</v>
      </c>
      <c r="B594" s="155">
        <v>110</v>
      </c>
      <c r="C594" s="173"/>
      <c r="D594" s="188">
        <f>C594/B594</f>
        <v>0</v>
      </c>
      <c r="E594" s="155"/>
    </row>
    <row r="595" spans="1:5">
      <c r="A595" s="155" t="s">
        <v>476</v>
      </c>
      <c r="B595" s="155"/>
      <c r="C595" s="173"/>
      <c r="D595" s="188"/>
      <c r="E595" s="155"/>
    </row>
    <row r="596" spans="1:5">
      <c r="A596" s="155" t="s">
        <v>477</v>
      </c>
      <c r="B596" s="155">
        <v>581</v>
      </c>
      <c r="C596" s="339">
        <v>713</v>
      </c>
      <c r="D596" s="188">
        <f>C596/B596</f>
        <v>1.22719449225473</v>
      </c>
      <c r="E596" s="155"/>
    </row>
    <row r="597" spans="1:5">
      <c r="A597" s="155" t="s">
        <v>478</v>
      </c>
      <c r="B597" s="155">
        <v>68</v>
      </c>
      <c r="C597" s="339">
        <v>254.9</v>
      </c>
      <c r="D597" s="188">
        <f>C597/B597</f>
        <v>3.74852941176471</v>
      </c>
      <c r="E597" s="155"/>
    </row>
    <row r="598" spans="1:5">
      <c r="A598" s="95" t="s">
        <v>479</v>
      </c>
      <c r="B598" s="335">
        <f>SUM(B599:B602)</f>
        <v>0</v>
      </c>
      <c r="C598" s="336">
        <f>SUM(C599:C602)</f>
        <v>0</v>
      </c>
      <c r="D598" s="188"/>
      <c r="E598" s="95"/>
    </row>
    <row r="599" spans="1:5">
      <c r="A599" s="155" t="s">
        <v>64</v>
      </c>
      <c r="B599" s="155"/>
      <c r="C599" s="173"/>
      <c r="D599" s="188"/>
      <c r="E599" s="155"/>
    </row>
    <row r="600" spans="1:5">
      <c r="A600" s="155" t="s">
        <v>65</v>
      </c>
      <c r="B600" s="155"/>
      <c r="C600" s="173"/>
      <c r="D600" s="188"/>
      <c r="E600" s="155"/>
    </row>
    <row r="601" spans="1:5">
      <c r="A601" s="155" t="s">
        <v>66</v>
      </c>
      <c r="B601" s="155"/>
      <c r="C601" s="173"/>
      <c r="D601" s="188"/>
      <c r="E601" s="155"/>
    </row>
    <row r="602" spans="1:5">
      <c r="A602" s="155" t="s">
        <v>480</v>
      </c>
      <c r="B602" s="155"/>
      <c r="C602" s="173"/>
      <c r="D602" s="188"/>
      <c r="E602" s="155"/>
    </row>
    <row r="603" spans="1:5">
      <c r="A603" s="95" t="s">
        <v>481</v>
      </c>
      <c r="B603" s="335">
        <f>SUM(B604:B605)</f>
        <v>10128</v>
      </c>
      <c r="C603" s="336">
        <f>SUM(C604:C605)</f>
        <v>5516</v>
      </c>
      <c r="D603" s="188">
        <f t="shared" ref="D603:D608" si="6">C603/B603</f>
        <v>0.544628751974723</v>
      </c>
      <c r="E603" s="95"/>
    </row>
    <row r="604" spans="1:5">
      <c r="A604" s="155" t="s">
        <v>482</v>
      </c>
      <c r="B604" s="155">
        <v>400</v>
      </c>
      <c r="C604" s="339">
        <v>400</v>
      </c>
      <c r="D604" s="188">
        <f t="shared" si="6"/>
        <v>1</v>
      </c>
      <c r="E604" s="155"/>
    </row>
    <row r="605" spans="1:5">
      <c r="A605" s="155" t="s">
        <v>483</v>
      </c>
      <c r="B605" s="155">
        <v>9728</v>
      </c>
      <c r="C605" s="339">
        <v>5116</v>
      </c>
      <c r="D605" s="188">
        <f t="shared" si="6"/>
        <v>0.525904605263158</v>
      </c>
      <c r="E605" s="155"/>
    </row>
    <row r="606" spans="1:5">
      <c r="A606" s="95" t="s">
        <v>484</v>
      </c>
      <c r="B606" s="335">
        <f>SUM(B607:B608)</f>
        <v>1063</v>
      </c>
      <c r="C606" s="336">
        <f>SUM(C607:C608)</f>
        <v>400</v>
      </c>
      <c r="D606" s="188">
        <f t="shared" si="6"/>
        <v>0.376293508936971</v>
      </c>
      <c r="E606" s="95"/>
    </row>
    <row r="607" spans="1:5">
      <c r="A607" s="155" t="s">
        <v>485</v>
      </c>
      <c r="B607" s="155">
        <v>1043</v>
      </c>
      <c r="C607" s="339">
        <v>400</v>
      </c>
      <c r="D607" s="188">
        <f t="shared" si="6"/>
        <v>0.383509108341323</v>
      </c>
      <c r="E607" s="155"/>
    </row>
    <row r="608" spans="1:5">
      <c r="A608" s="155" t="s">
        <v>486</v>
      </c>
      <c r="B608" s="155">
        <v>20</v>
      </c>
      <c r="C608" s="173"/>
      <c r="D608" s="188">
        <f t="shared" si="6"/>
        <v>0</v>
      </c>
      <c r="E608" s="155"/>
    </row>
    <row r="609" spans="1:5">
      <c r="A609" s="95" t="s">
        <v>487</v>
      </c>
      <c r="B609" s="335">
        <f>SUM(B610:B611)</f>
        <v>0</v>
      </c>
      <c r="C609" s="336">
        <f>SUM(C610:C611)</f>
        <v>0</v>
      </c>
      <c r="D609" s="188"/>
      <c r="E609" s="95"/>
    </row>
    <row r="610" spans="1:5">
      <c r="A610" s="155" t="s">
        <v>488</v>
      </c>
      <c r="B610" s="155"/>
      <c r="C610" s="173"/>
      <c r="D610" s="188"/>
      <c r="E610" s="155"/>
    </row>
    <row r="611" spans="1:5">
      <c r="A611" s="155" t="s">
        <v>489</v>
      </c>
      <c r="B611" s="155"/>
      <c r="C611" s="173"/>
      <c r="D611" s="188"/>
      <c r="E611" s="155"/>
    </row>
    <row r="612" spans="1:5">
      <c r="A612" s="95" t="s">
        <v>490</v>
      </c>
      <c r="B612" s="335">
        <f>SUM(B613:B614)</f>
        <v>0</v>
      </c>
      <c r="C612" s="336">
        <f>SUM(C613:C614)</f>
        <v>0</v>
      </c>
      <c r="D612" s="188"/>
      <c r="E612" s="95"/>
    </row>
    <row r="613" spans="1:5">
      <c r="A613" s="155" t="s">
        <v>491</v>
      </c>
      <c r="B613" s="155"/>
      <c r="C613" s="173"/>
      <c r="D613" s="188"/>
      <c r="E613" s="155"/>
    </row>
    <row r="614" spans="1:5">
      <c r="A614" s="155" t="s">
        <v>492</v>
      </c>
      <c r="B614" s="155"/>
      <c r="C614" s="173"/>
      <c r="D614" s="188"/>
      <c r="E614" s="155"/>
    </row>
    <row r="615" spans="1:5">
      <c r="A615" s="95" t="s">
        <v>493</v>
      </c>
      <c r="B615" s="335">
        <f>SUM(B616:B617)</f>
        <v>0</v>
      </c>
      <c r="C615" s="336">
        <f>SUM(C616:C617)</f>
        <v>0</v>
      </c>
      <c r="D615" s="188"/>
      <c r="E615" s="95"/>
    </row>
    <row r="616" spans="1:5">
      <c r="A616" s="155" t="s">
        <v>494</v>
      </c>
      <c r="B616" s="155"/>
      <c r="C616" s="173"/>
      <c r="D616" s="188"/>
      <c r="E616" s="155"/>
    </row>
    <row r="617" spans="1:5">
      <c r="A617" s="155" t="s">
        <v>495</v>
      </c>
      <c r="B617" s="155"/>
      <c r="C617" s="173"/>
      <c r="D617" s="188"/>
      <c r="E617" s="155"/>
    </row>
    <row r="618" spans="1:5">
      <c r="A618" s="95" t="s">
        <v>496</v>
      </c>
      <c r="B618" s="335">
        <f>SUM(B619:B621)</f>
        <v>3823</v>
      </c>
      <c r="C618" s="336">
        <f>SUM(C619:C621)</f>
        <v>3467.75</v>
      </c>
      <c r="D618" s="188">
        <f>C618/B618</f>
        <v>0.907075595082396</v>
      </c>
      <c r="E618" s="95"/>
    </row>
    <row r="619" spans="1:5">
      <c r="A619" s="155" t="s">
        <v>497</v>
      </c>
      <c r="B619" s="155"/>
      <c r="C619" s="173"/>
      <c r="D619" s="188"/>
      <c r="E619" s="155"/>
    </row>
    <row r="620" spans="1:5">
      <c r="A620" s="155" t="s">
        <v>498</v>
      </c>
      <c r="B620" s="155">
        <v>3823</v>
      </c>
      <c r="C620" s="339">
        <v>3467.75</v>
      </c>
      <c r="D620" s="188">
        <f>C620/B620</f>
        <v>0.907075595082396</v>
      </c>
      <c r="E620" s="155"/>
    </row>
    <row r="621" spans="1:5">
      <c r="A621" s="155" t="s">
        <v>499</v>
      </c>
      <c r="B621" s="155"/>
      <c r="C621" s="173"/>
      <c r="D621" s="188"/>
      <c r="E621" s="155"/>
    </row>
    <row r="622" spans="1:5">
      <c r="A622" s="95" t="s">
        <v>500</v>
      </c>
      <c r="B622" s="335">
        <f>SUM(B623:B626)</f>
        <v>0</v>
      </c>
      <c r="C622" s="336">
        <f>SUM(C623:C626)</f>
        <v>0</v>
      </c>
      <c r="D622" s="188"/>
      <c r="E622" s="95"/>
    </row>
    <row r="623" spans="1:5">
      <c r="A623" s="155" t="s">
        <v>501</v>
      </c>
      <c r="B623" s="155"/>
      <c r="C623" s="173"/>
      <c r="D623" s="188"/>
      <c r="E623" s="155"/>
    </row>
    <row r="624" spans="1:5">
      <c r="A624" s="155" t="s">
        <v>502</v>
      </c>
      <c r="B624" s="155"/>
      <c r="C624" s="173"/>
      <c r="D624" s="188"/>
      <c r="E624" s="155"/>
    </row>
    <row r="625" spans="1:5">
      <c r="A625" s="155" t="s">
        <v>503</v>
      </c>
      <c r="B625" s="155"/>
      <c r="C625" s="173"/>
      <c r="D625" s="188"/>
      <c r="E625" s="155"/>
    </row>
    <row r="626" spans="1:5">
      <c r="A626" s="155" t="s">
        <v>504</v>
      </c>
      <c r="B626" s="155"/>
      <c r="C626" s="173"/>
      <c r="D626" s="188"/>
      <c r="E626" s="155"/>
    </row>
    <row r="627" spans="1:5">
      <c r="A627" s="139" t="s">
        <v>505</v>
      </c>
      <c r="B627" s="335">
        <f>SUM(B628:B634)</f>
        <v>409</v>
      </c>
      <c r="C627" s="336">
        <f>SUM(C628:C634)</f>
        <v>449.7149</v>
      </c>
      <c r="D627" s="188">
        <f>C627/B627</f>
        <v>1.09954743276284</v>
      </c>
      <c r="E627" s="95"/>
    </row>
    <row r="628" spans="1:5">
      <c r="A628" s="155" t="s">
        <v>64</v>
      </c>
      <c r="B628" s="97">
        <v>140</v>
      </c>
      <c r="C628" s="339">
        <v>179.6649</v>
      </c>
      <c r="D628" s="188">
        <f>C628/B628</f>
        <v>1.28332071428571</v>
      </c>
      <c r="E628" s="364"/>
    </row>
    <row r="629" spans="1:5">
      <c r="A629" s="155" t="s">
        <v>65</v>
      </c>
      <c r="B629" s="155">
        <v>85</v>
      </c>
      <c r="C629" s="173"/>
      <c r="D629" s="188">
        <f>C629/B629</f>
        <v>0</v>
      </c>
      <c r="E629" s="155"/>
    </row>
    <row r="630" spans="1:5">
      <c r="A630" s="155" t="s">
        <v>66</v>
      </c>
      <c r="B630" s="155"/>
      <c r="C630" s="173"/>
      <c r="D630" s="188"/>
      <c r="E630" s="155"/>
    </row>
    <row r="631" spans="1:5">
      <c r="A631" s="155" t="s">
        <v>506</v>
      </c>
      <c r="B631" s="155">
        <v>175</v>
      </c>
      <c r="C631" s="339">
        <v>230.05</v>
      </c>
      <c r="D631" s="188">
        <f>C631/B631</f>
        <v>1.31457142857143</v>
      </c>
      <c r="E631" s="155"/>
    </row>
    <row r="632" spans="1:5">
      <c r="A632" s="155" t="s">
        <v>507</v>
      </c>
      <c r="B632" s="155"/>
      <c r="C632" s="173"/>
      <c r="D632" s="188"/>
      <c r="E632" s="155"/>
    </row>
    <row r="633" spans="1:5">
      <c r="A633" s="155" t="s">
        <v>73</v>
      </c>
      <c r="B633" s="155"/>
      <c r="C633" s="173"/>
      <c r="D633" s="188"/>
      <c r="E633" s="155"/>
    </row>
    <row r="634" spans="1:5">
      <c r="A634" s="155" t="s">
        <v>508</v>
      </c>
      <c r="B634" s="155">
        <v>9</v>
      </c>
      <c r="C634" s="339">
        <v>40</v>
      </c>
      <c r="D634" s="188">
        <f>C634/B634</f>
        <v>4.44444444444444</v>
      </c>
      <c r="E634" s="155"/>
    </row>
    <row r="635" spans="1:5">
      <c r="A635" s="95" t="s">
        <v>509</v>
      </c>
      <c r="B635" s="335">
        <f>SUM(B636:B637)</f>
        <v>0</v>
      </c>
      <c r="C635" s="336">
        <f>SUM(C636:C637)</f>
        <v>0</v>
      </c>
      <c r="D635" s="188"/>
      <c r="E635" s="95"/>
    </row>
    <row r="636" spans="1:5">
      <c r="A636" s="155" t="s">
        <v>510</v>
      </c>
      <c r="B636" s="155"/>
      <c r="C636" s="173"/>
      <c r="D636" s="188"/>
      <c r="E636" s="155"/>
    </row>
    <row r="637" spans="1:5">
      <c r="A637" s="155" t="s">
        <v>511</v>
      </c>
      <c r="B637" s="155"/>
      <c r="C637" s="173"/>
      <c r="D637" s="188"/>
      <c r="E637" s="155"/>
    </row>
    <row r="638" spans="1:5">
      <c r="A638" s="95" t="s">
        <v>512</v>
      </c>
      <c r="B638" s="335">
        <v>0</v>
      </c>
      <c r="C638" s="336"/>
      <c r="D638" s="188"/>
      <c r="E638" s="95"/>
    </row>
    <row r="639" spans="1:5">
      <c r="A639" s="104" t="s">
        <v>513</v>
      </c>
      <c r="B639" s="104">
        <f>SUM(B640,B645,B659,B663,B675,B678,B682,B687,B691,B695,B698,B707,B709)</f>
        <v>24758</v>
      </c>
      <c r="C639" s="333">
        <f>SUM(C640,C645,C659,C663,C675,C678,C682,C687,C691,C695,C698,C707,C709)</f>
        <v>10273.2148</v>
      </c>
      <c r="D639" s="186">
        <f>C639/B639</f>
        <v>0.414945262137491</v>
      </c>
      <c r="E639" s="104"/>
    </row>
    <row r="640" spans="1:5">
      <c r="A640" s="95" t="s">
        <v>514</v>
      </c>
      <c r="B640" s="335">
        <f>SUM(B641:B644)</f>
        <v>2867</v>
      </c>
      <c r="C640" s="336">
        <f>SUM(C641:C644)</f>
        <v>3091.3407</v>
      </c>
      <c r="D640" s="188">
        <f>C640/B640</f>
        <v>1.07824928496686</v>
      </c>
      <c r="E640" s="95"/>
    </row>
    <row r="641" spans="1:5">
      <c r="A641" s="155" t="s">
        <v>64</v>
      </c>
      <c r="B641" s="155">
        <v>2587</v>
      </c>
      <c r="C641" s="339">
        <v>2971.3407</v>
      </c>
      <c r="D641" s="188">
        <f>C641/B641</f>
        <v>1.14856617703904</v>
      </c>
      <c r="E641" s="155"/>
    </row>
    <row r="642" spans="1:5">
      <c r="A642" s="155" t="s">
        <v>65</v>
      </c>
      <c r="B642" s="155">
        <v>200</v>
      </c>
      <c r="C642" s="339">
        <v>120</v>
      </c>
      <c r="D642" s="188">
        <f>C642/B642</f>
        <v>0.6</v>
      </c>
      <c r="E642" s="155"/>
    </row>
    <row r="643" spans="1:5">
      <c r="A643" s="155" t="s">
        <v>66</v>
      </c>
      <c r="B643" s="155"/>
      <c r="C643" s="173"/>
      <c r="D643" s="188"/>
      <c r="E643" s="155"/>
    </row>
    <row r="644" spans="1:5">
      <c r="A644" s="155" t="s">
        <v>515</v>
      </c>
      <c r="B644" s="155">
        <v>80</v>
      </c>
      <c r="C644" s="173"/>
      <c r="D644" s="188">
        <f>C644/B644</f>
        <v>0</v>
      </c>
      <c r="E644" s="155"/>
    </row>
    <row r="645" spans="1:5">
      <c r="A645" s="95" t="s">
        <v>516</v>
      </c>
      <c r="B645" s="335">
        <f>SUM(B646:B658)</f>
        <v>2287</v>
      </c>
      <c r="C645" s="336">
        <f>SUM(C646:C658)</f>
        <v>234</v>
      </c>
      <c r="D645" s="188">
        <f>C645/B645</f>
        <v>0.10231744643638</v>
      </c>
      <c r="E645" s="95"/>
    </row>
    <row r="646" spans="1:5">
      <c r="A646" s="155" t="s">
        <v>517</v>
      </c>
      <c r="B646" s="155">
        <v>667</v>
      </c>
      <c r="C646" s="173"/>
      <c r="D646" s="188">
        <f>C646/B646</f>
        <v>0</v>
      </c>
      <c r="E646" s="155"/>
    </row>
    <row r="647" spans="1:5">
      <c r="A647" s="155" t="s">
        <v>518</v>
      </c>
      <c r="B647" s="155"/>
      <c r="C647" s="173"/>
      <c r="D647" s="188"/>
      <c r="E647" s="155"/>
    </row>
    <row r="648" spans="1:5">
      <c r="A648" s="155" t="s">
        <v>519</v>
      </c>
      <c r="B648" s="155"/>
      <c r="C648" s="173"/>
      <c r="D648" s="188"/>
      <c r="E648" s="155"/>
    </row>
    <row r="649" spans="1:5">
      <c r="A649" s="155" t="s">
        <v>520</v>
      </c>
      <c r="B649" s="364"/>
      <c r="C649" s="365"/>
      <c r="D649" s="188"/>
      <c r="E649" s="364"/>
    </row>
    <row r="650" spans="1:5">
      <c r="A650" s="155" t="s">
        <v>521</v>
      </c>
      <c r="B650" s="364"/>
      <c r="C650" s="365"/>
      <c r="D650" s="188"/>
      <c r="E650" s="364"/>
    </row>
    <row r="651" spans="1:5">
      <c r="A651" s="155" t="s">
        <v>522</v>
      </c>
      <c r="B651" s="364"/>
      <c r="C651" s="365"/>
      <c r="D651" s="188"/>
      <c r="E651" s="364"/>
    </row>
    <row r="652" spans="1:5">
      <c r="A652" s="155" t="s">
        <v>523</v>
      </c>
      <c r="B652" s="155"/>
      <c r="C652" s="173"/>
      <c r="D652" s="188"/>
      <c r="E652" s="155"/>
    </row>
    <row r="653" spans="1:5">
      <c r="A653" s="155" t="s">
        <v>524</v>
      </c>
      <c r="B653" s="155"/>
      <c r="C653" s="173"/>
      <c r="D653" s="188"/>
      <c r="E653" s="155"/>
    </row>
    <row r="654" spans="1:5">
      <c r="A654" s="155" t="s">
        <v>525</v>
      </c>
      <c r="B654" s="155"/>
      <c r="C654" s="173"/>
      <c r="D654" s="188"/>
      <c r="E654" s="155"/>
    </row>
    <row r="655" spans="1:5">
      <c r="A655" s="155" t="s">
        <v>526</v>
      </c>
      <c r="B655" s="155"/>
      <c r="C655" s="173"/>
      <c r="D655" s="188"/>
      <c r="E655" s="155"/>
    </row>
    <row r="656" spans="1:5">
      <c r="A656" s="155" t="s">
        <v>527</v>
      </c>
      <c r="B656" s="155"/>
      <c r="C656" s="173"/>
      <c r="D656" s="188"/>
      <c r="E656" s="155"/>
    </row>
    <row r="657" spans="1:5">
      <c r="A657" s="155" t="s">
        <v>528</v>
      </c>
      <c r="B657" s="155"/>
      <c r="C657" s="173"/>
      <c r="D657" s="188"/>
      <c r="E657" s="155"/>
    </row>
    <row r="658" spans="1:5">
      <c r="A658" s="155" t="s">
        <v>529</v>
      </c>
      <c r="B658" s="155">
        <v>1620</v>
      </c>
      <c r="C658" s="173">
        <v>234</v>
      </c>
      <c r="D658" s="188">
        <f>C658/B658</f>
        <v>0.144444444444444</v>
      </c>
      <c r="E658" s="155"/>
    </row>
    <row r="659" spans="1:5">
      <c r="A659" s="95" t="s">
        <v>530</v>
      </c>
      <c r="B659" s="335">
        <f>SUM(B660:B662)</f>
        <v>377</v>
      </c>
      <c r="C659" s="336">
        <f>SUM(C660:C662)</f>
        <v>163</v>
      </c>
      <c r="D659" s="188">
        <f>C659/B659</f>
        <v>0.43236074270557</v>
      </c>
      <c r="E659" s="363"/>
    </row>
    <row r="660" spans="1:5">
      <c r="A660" s="155" t="s">
        <v>531</v>
      </c>
      <c r="B660" s="364"/>
      <c r="C660" s="365"/>
      <c r="D660" s="188"/>
      <c r="E660" s="364"/>
    </row>
    <row r="661" spans="1:5">
      <c r="A661" s="155" t="s">
        <v>532</v>
      </c>
      <c r="B661" s="155">
        <v>157</v>
      </c>
      <c r="C661" s="365"/>
      <c r="D661" s="188">
        <f>C661/B661</f>
        <v>0</v>
      </c>
      <c r="E661" s="364"/>
    </row>
    <row r="662" spans="1:5">
      <c r="A662" s="155" t="s">
        <v>533</v>
      </c>
      <c r="B662" s="155">
        <v>220</v>
      </c>
      <c r="C662" s="173">
        <v>163</v>
      </c>
      <c r="D662" s="188">
        <f>C662/B662</f>
        <v>0.740909090909091</v>
      </c>
      <c r="E662" s="364"/>
    </row>
    <row r="663" spans="1:5">
      <c r="A663" s="95" t="s">
        <v>534</v>
      </c>
      <c r="B663" s="335">
        <f>SUM(B664:B674)</f>
        <v>2924</v>
      </c>
      <c r="C663" s="336">
        <f>SUM(C664:C674)</f>
        <v>1826.2524</v>
      </c>
      <c r="D663" s="188">
        <f>C663/B663</f>
        <v>0.624573324213406</v>
      </c>
      <c r="E663" s="363"/>
    </row>
    <row r="664" spans="1:5">
      <c r="A664" s="155" t="s">
        <v>535</v>
      </c>
      <c r="B664" s="155">
        <v>146</v>
      </c>
      <c r="C664" s="339">
        <v>16.25</v>
      </c>
      <c r="D664" s="188">
        <f>C664/B664</f>
        <v>0.111301369863014</v>
      </c>
      <c r="E664" s="364"/>
    </row>
    <row r="665" spans="1:5">
      <c r="A665" s="155" t="s">
        <v>536</v>
      </c>
      <c r="B665" s="155">
        <v>181</v>
      </c>
      <c r="C665" s="339">
        <v>165.0024</v>
      </c>
      <c r="D665" s="188">
        <f>C665/B665</f>
        <v>0.91161546961326</v>
      </c>
      <c r="E665" s="364"/>
    </row>
    <row r="666" spans="1:5">
      <c r="A666" s="155" t="s">
        <v>537</v>
      </c>
      <c r="B666" s="364"/>
      <c r="C666" s="365"/>
      <c r="D666" s="188"/>
      <c r="E666" s="364"/>
    </row>
    <row r="667" spans="1:5">
      <c r="A667" s="155" t="s">
        <v>538</v>
      </c>
      <c r="B667" s="364"/>
      <c r="C667" s="365"/>
      <c r="D667" s="188"/>
      <c r="E667" s="364"/>
    </row>
    <row r="668" spans="1:5">
      <c r="A668" s="155" t="s">
        <v>539</v>
      </c>
      <c r="B668" s="155"/>
      <c r="C668" s="173"/>
      <c r="D668" s="188"/>
      <c r="E668" s="155"/>
    </row>
    <row r="669" spans="1:5">
      <c r="A669" s="155" t="s">
        <v>540</v>
      </c>
      <c r="B669" s="155"/>
      <c r="C669" s="173"/>
      <c r="D669" s="188"/>
      <c r="E669" s="155"/>
    </row>
    <row r="670" spans="1:5">
      <c r="A670" s="155" t="s">
        <v>541</v>
      </c>
      <c r="B670" s="155"/>
      <c r="C670" s="173"/>
      <c r="D670" s="188"/>
      <c r="E670" s="155"/>
    </row>
    <row r="671" spans="1:5">
      <c r="A671" s="155" t="s">
        <v>542</v>
      </c>
      <c r="B671" s="155">
        <v>1508</v>
      </c>
      <c r="C671" s="339">
        <v>1399</v>
      </c>
      <c r="D671" s="188">
        <f t="shared" ref="D671:D676" si="7">C671/B671</f>
        <v>0.927718832891247</v>
      </c>
      <c r="E671" s="155"/>
    </row>
    <row r="672" spans="1:5">
      <c r="A672" s="155" t="s">
        <v>543</v>
      </c>
      <c r="B672" s="155">
        <v>911</v>
      </c>
      <c r="C672" s="339">
        <v>152</v>
      </c>
      <c r="D672" s="188">
        <f t="shared" si="7"/>
        <v>0.166849615806806</v>
      </c>
      <c r="E672" s="155"/>
    </row>
    <row r="673" spans="1:5">
      <c r="A673" s="155" t="s">
        <v>544</v>
      </c>
      <c r="B673" s="155">
        <v>52</v>
      </c>
      <c r="C673" s="339"/>
      <c r="D673" s="188">
        <f t="shared" si="7"/>
        <v>0</v>
      </c>
      <c r="E673" s="155"/>
    </row>
    <row r="674" spans="1:5">
      <c r="A674" s="155" t="s">
        <v>545</v>
      </c>
      <c r="B674" s="155">
        <v>126</v>
      </c>
      <c r="C674" s="173">
        <v>94</v>
      </c>
      <c r="D674" s="188">
        <f t="shared" si="7"/>
        <v>0.746031746031746</v>
      </c>
      <c r="E674" s="155"/>
    </row>
    <row r="675" spans="1:5">
      <c r="A675" s="95" t="s">
        <v>546</v>
      </c>
      <c r="B675" s="335">
        <f>SUM(B676:B677)</f>
        <v>20</v>
      </c>
      <c r="C675" s="336">
        <f>SUM(C676:C677)</f>
        <v>0</v>
      </c>
      <c r="D675" s="188">
        <f t="shared" si="7"/>
        <v>0</v>
      </c>
      <c r="E675" s="95"/>
    </row>
    <row r="676" spans="1:5">
      <c r="A676" s="155" t="s">
        <v>547</v>
      </c>
      <c r="B676" s="155">
        <v>20</v>
      </c>
      <c r="C676" s="173"/>
      <c r="D676" s="188">
        <f t="shared" si="7"/>
        <v>0</v>
      </c>
      <c r="E676" s="155"/>
    </row>
    <row r="677" spans="1:5">
      <c r="A677" s="155" t="s">
        <v>548</v>
      </c>
      <c r="B677" s="155"/>
      <c r="C677" s="173"/>
      <c r="D677" s="188"/>
      <c r="E677" s="155"/>
    </row>
    <row r="678" spans="1:5">
      <c r="A678" s="95" t="s">
        <v>549</v>
      </c>
      <c r="B678" s="335">
        <f>SUM(B679:B681)</f>
        <v>0</v>
      </c>
      <c r="C678" s="336">
        <f>SUM(C679:C681)</f>
        <v>0</v>
      </c>
      <c r="D678" s="188"/>
      <c r="E678" s="95"/>
    </row>
    <row r="679" spans="1:5">
      <c r="A679" s="155" t="s">
        <v>550</v>
      </c>
      <c r="B679" s="155"/>
      <c r="C679" s="173"/>
      <c r="D679" s="188"/>
      <c r="E679" s="155"/>
    </row>
    <row r="680" spans="1:5">
      <c r="A680" s="155" t="s">
        <v>551</v>
      </c>
      <c r="B680" s="155"/>
      <c r="C680" s="173"/>
      <c r="D680" s="188"/>
      <c r="E680" s="155"/>
    </row>
    <row r="681" spans="1:5">
      <c r="A681" s="155" t="s">
        <v>552</v>
      </c>
      <c r="B681" s="155"/>
      <c r="C681" s="173"/>
      <c r="D681" s="188"/>
      <c r="E681" s="155"/>
    </row>
    <row r="682" spans="1:5">
      <c r="A682" s="95" t="s">
        <v>553</v>
      </c>
      <c r="B682" s="335">
        <f>SUM(B683:B686)</f>
        <v>2246</v>
      </c>
      <c r="C682" s="336">
        <f>SUM(C683:C686)</f>
        <v>2481.7592</v>
      </c>
      <c r="D682" s="188">
        <f>C682/B682</f>
        <v>1.10496847729297</v>
      </c>
      <c r="E682" s="95"/>
    </row>
    <row r="683" spans="1:5">
      <c r="A683" s="155" t="s">
        <v>554</v>
      </c>
      <c r="B683" s="155">
        <v>773</v>
      </c>
      <c r="C683" s="339">
        <v>843.6645</v>
      </c>
      <c r="D683" s="188">
        <f>C683/B683</f>
        <v>1.09141591203105</v>
      </c>
      <c r="E683" s="155"/>
    </row>
    <row r="684" spans="1:5">
      <c r="A684" s="155" t="s">
        <v>555</v>
      </c>
      <c r="B684" s="155">
        <v>1355</v>
      </c>
      <c r="C684" s="339">
        <v>1481.6929</v>
      </c>
      <c r="D684" s="188">
        <f>C684/B684</f>
        <v>1.09350029520295</v>
      </c>
      <c r="E684" s="155"/>
    </row>
    <row r="685" spans="1:5">
      <c r="A685" s="155" t="s">
        <v>556</v>
      </c>
      <c r="B685" s="155">
        <v>118</v>
      </c>
      <c r="C685" s="339">
        <v>156.4018</v>
      </c>
      <c r="D685" s="188">
        <f>C685/B685</f>
        <v>1.32543898305085</v>
      </c>
      <c r="E685" s="155"/>
    </row>
    <row r="686" spans="1:5">
      <c r="A686" s="155" t="s">
        <v>557</v>
      </c>
      <c r="B686" s="155"/>
      <c r="C686" s="173"/>
      <c r="D686" s="188"/>
      <c r="E686" s="155"/>
    </row>
    <row r="687" spans="1:5">
      <c r="A687" s="95" t="s">
        <v>558</v>
      </c>
      <c r="B687" s="335">
        <f>SUM(B688:B690)</f>
        <v>9651</v>
      </c>
      <c r="C687" s="336">
        <f>SUM(C688:C690)</f>
        <v>191</v>
      </c>
      <c r="D687" s="188">
        <f>C687/B687</f>
        <v>0.0197906952647394</v>
      </c>
      <c r="E687" s="95"/>
    </row>
    <row r="688" spans="1:5">
      <c r="A688" s="155" t="s">
        <v>559</v>
      </c>
      <c r="B688" s="155"/>
      <c r="C688" s="173"/>
      <c r="D688" s="188"/>
      <c r="E688" s="155"/>
    </row>
    <row r="689" spans="1:5">
      <c r="A689" s="155" t="s">
        <v>560</v>
      </c>
      <c r="B689" s="155">
        <v>9651</v>
      </c>
      <c r="C689" s="173">
        <v>191</v>
      </c>
      <c r="D689" s="188">
        <f>C689/B689</f>
        <v>0.0197906952647394</v>
      </c>
      <c r="E689" s="155"/>
    </row>
    <row r="690" spans="1:5">
      <c r="A690" s="155" t="s">
        <v>561</v>
      </c>
      <c r="B690" s="155"/>
      <c r="C690" s="173"/>
      <c r="D690" s="188"/>
      <c r="E690" s="155"/>
    </row>
    <row r="691" spans="1:5">
      <c r="A691" s="95" t="s">
        <v>562</v>
      </c>
      <c r="B691" s="335">
        <f>SUM(B692:B694)</f>
        <v>3589</v>
      </c>
      <c r="C691" s="336">
        <f>SUM(C692:C694)</f>
        <v>1961</v>
      </c>
      <c r="D691" s="188">
        <f>C691/B691</f>
        <v>0.54639175257732</v>
      </c>
      <c r="E691" s="95"/>
    </row>
    <row r="692" spans="1:5">
      <c r="A692" s="155" t="s">
        <v>563</v>
      </c>
      <c r="B692" s="155">
        <v>3550</v>
      </c>
      <c r="C692" s="339">
        <v>1926</v>
      </c>
      <c r="D692" s="188">
        <f>C692/B692</f>
        <v>0.542535211267606</v>
      </c>
      <c r="E692" s="155"/>
    </row>
    <row r="693" spans="1:5">
      <c r="A693" s="155" t="s">
        <v>564</v>
      </c>
      <c r="B693" s="155">
        <v>39</v>
      </c>
      <c r="C693" s="339">
        <v>35</v>
      </c>
      <c r="D693" s="188">
        <f>C693/B693</f>
        <v>0.897435897435897</v>
      </c>
      <c r="E693" s="155"/>
    </row>
    <row r="694" spans="1:5">
      <c r="A694" s="155" t="s">
        <v>565</v>
      </c>
      <c r="B694" s="155"/>
      <c r="C694" s="173"/>
      <c r="D694" s="188"/>
      <c r="E694" s="155"/>
    </row>
    <row r="695" spans="1:5">
      <c r="A695" s="95" t="s">
        <v>566</v>
      </c>
      <c r="B695" s="335">
        <f>SUM(B696:B697)</f>
        <v>28</v>
      </c>
      <c r="C695" s="336">
        <f>SUM(C696:C697)</f>
        <v>3.7</v>
      </c>
      <c r="D695" s="188">
        <f>C695/B695</f>
        <v>0.132142857142857</v>
      </c>
      <c r="E695" s="95"/>
    </row>
    <row r="696" spans="1:5">
      <c r="A696" s="155" t="s">
        <v>567</v>
      </c>
      <c r="B696" s="155">
        <v>28</v>
      </c>
      <c r="C696" s="339">
        <v>3.7</v>
      </c>
      <c r="D696" s="188">
        <f>C696/B696</f>
        <v>0.132142857142857</v>
      </c>
      <c r="E696" s="155"/>
    </row>
    <row r="697" spans="1:5">
      <c r="A697" s="155" t="s">
        <v>568</v>
      </c>
      <c r="B697" s="155"/>
      <c r="C697" s="173"/>
      <c r="D697" s="188"/>
      <c r="E697" s="155"/>
    </row>
    <row r="698" spans="1:5">
      <c r="A698" s="95" t="s">
        <v>569</v>
      </c>
      <c r="B698" s="335">
        <f>SUM(B699:B706)</f>
        <v>394</v>
      </c>
      <c r="C698" s="336">
        <f>SUM(C699:C706)</f>
        <v>321.1625</v>
      </c>
      <c r="D698" s="188">
        <f>C698/B698</f>
        <v>0.815133248730964</v>
      </c>
      <c r="E698" s="95"/>
    </row>
    <row r="699" spans="1:5">
      <c r="A699" s="155" t="s">
        <v>64</v>
      </c>
      <c r="B699" s="155">
        <v>212</v>
      </c>
      <c r="C699" s="339">
        <v>259.1625</v>
      </c>
      <c r="D699" s="188">
        <f>C699/B699</f>
        <v>1.22246462264151</v>
      </c>
      <c r="E699" s="155"/>
    </row>
    <row r="700" spans="1:5">
      <c r="A700" s="155" t="s">
        <v>65</v>
      </c>
      <c r="B700" s="155">
        <v>160</v>
      </c>
      <c r="C700" s="339">
        <v>43</v>
      </c>
      <c r="D700" s="188">
        <f>C700/B700</f>
        <v>0.26875</v>
      </c>
      <c r="E700" s="155"/>
    </row>
    <row r="701" spans="1:5">
      <c r="A701" s="155" t="s">
        <v>66</v>
      </c>
      <c r="B701" s="155"/>
      <c r="C701" s="173"/>
      <c r="D701" s="188"/>
      <c r="E701" s="155"/>
    </row>
    <row r="702" spans="1:5">
      <c r="A702" s="155" t="s">
        <v>105</v>
      </c>
      <c r="B702" s="155">
        <v>22</v>
      </c>
      <c r="C702" s="173"/>
      <c r="D702" s="188">
        <f>C702/B702</f>
        <v>0</v>
      </c>
      <c r="E702" s="155"/>
    </row>
    <row r="703" spans="1:5">
      <c r="A703" s="155" t="s">
        <v>570</v>
      </c>
      <c r="B703" s="155"/>
      <c r="C703" s="173"/>
      <c r="D703" s="188"/>
      <c r="E703" s="155"/>
    </row>
    <row r="704" spans="1:5">
      <c r="A704" s="155" t="s">
        <v>571</v>
      </c>
      <c r="B704" s="155"/>
      <c r="C704" s="173"/>
      <c r="D704" s="188"/>
      <c r="E704" s="155"/>
    </row>
    <row r="705" spans="1:5">
      <c r="A705" s="155" t="s">
        <v>73</v>
      </c>
      <c r="B705" s="155"/>
      <c r="C705" s="173"/>
      <c r="D705" s="188"/>
      <c r="E705" s="155"/>
    </row>
    <row r="706" spans="1:5">
      <c r="A706" s="155" t="s">
        <v>572</v>
      </c>
      <c r="B706" s="155"/>
      <c r="C706" s="339">
        <v>19</v>
      </c>
      <c r="D706" s="188"/>
      <c r="E706" s="155"/>
    </row>
    <row r="707" spans="1:5">
      <c r="A707" s="95" t="s">
        <v>573</v>
      </c>
      <c r="B707" s="335">
        <f>B708</f>
        <v>0</v>
      </c>
      <c r="C707" s="336">
        <f>C708</f>
        <v>0</v>
      </c>
      <c r="D707" s="188"/>
      <c r="E707" s="95"/>
    </row>
    <row r="708" spans="1:5">
      <c r="A708" s="155" t="s">
        <v>574</v>
      </c>
      <c r="B708" s="155"/>
      <c r="C708" s="173"/>
      <c r="D708" s="188"/>
      <c r="E708" s="155"/>
    </row>
    <row r="709" spans="1:5">
      <c r="A709" s="366" t="s">
        <v>575</v>
      </c>
      <c r="B709" s="335">
        <f>B710</f>
        <v>375</v>
      </c>
      <c r="C709" s="336">
        <f>C710</f>
        <v>0</v>
      </c>
      <c r="D709" s="188">
        <f t="shared" ref="D709:D714" si="8">C709/B709</f>
        <v>0</v>
      </c>
      <c r="E709" s="95"/>
    </row>
    <row r="710" spans="1:5">
      <c r="A710" s="367" t="s">
        <v>576</v>
      </c>
      <c r="B710" s="155">
        <v>375</v>
      </c>
      <c r="C710" s="173"/>
      <c r="D710" s="188">
        <f t="shared" si="8"/>
        <v>0</v>
      </c>
      <c r="E710" s="155"/>
    </row>
    <row r="711" spans="1:5">
      <c r="A711" s="368" t="s">
        <v>577</v>
      </c>
      <c r="B711" s="104">
        <f>SUM(B712,B722,B726,B734,B739,B746,B752,B755,B758,B759,B760,B766,B767,B768,B783)</f>
        <v>9086</v>
      </c>
      <c r="C711" s="333">
        <f>SUM(C712,C722,C726,C734,C739,C746,C752,C755,C758,C759,C760,C766,C767,C768,C783)</f>
        <v>2817.3</v>
      </c>
      <c r="D711" s="186">
        <f t="shared" si="8"/>
        <v>0.31007043803654</v>
      </c>
      <c r="E711" s="104"/>
    </row>
    <row r="712" spans="1:5">
      <c r="A712" s="366" t="s">
        <v>578</v>
      </c>
      <c r="B712" s="335">
        <f>SUM(B713:B721)</f>
        <v>262</v>
      </c>
      <c r="C712" s="336">
        <f>SUM(C713:C721)</f>
        <v>0</v>
      </c>
      <c r="D712" s="188">
        <f t="shared" si="8"/>
        <v>0</v>
      </c>
      <c r="E712" s="95"/>
    </row>
    <row r="713" spans="1:5">
      <c r="A713" s="367" t="s">
        <v>64</v>
      </c>
      <c r="B713" s="155">
        <v>77</v>
      </c>
      <c r="C713" s="173"/>
      <c r="D713" s="188">
        <f t="shared" si="8"/>
        <v>0</v>
      </c>
      <c r="E713" s="155"/>
    </row>
    <row r="714" spans="1:5">
      <c r="A714" s="367" t="s">
        <v>65</v>
      </c>
      <c r="B714" s="155">
        <v>121</v>
      </c>
      <c r="C714" s="173"/>
      <c r="D714" s="188">
        <f t="shared" si="8"/>
        <v>0</v>
      </c>
      <c r="E714" s="155"/>
    </row>
    <row r="715" spans="1:5">
      <c r="A715" s="367" t="s">
        <v>66</v>
      </c>
      <c r="B715" s="155"/>
      <c r="C715" s="173"/>
      <c r="D715" s="188"/>
      <c r="E715" s="155"/>
    </row>
    <row r="716" spans="1:5">
      <c r="A716" s="367" t="s">
        <v>579</v>
      </c>
      <c r="B716" s="155"/>
      <c r="C716" s="173"/>
      <c r="D716" s="188"/>
      <c r="E716" s="155"/>
    </row>
    <row r="717" spans="1:5">
      <c r="A717" s="367" t="s">
        <v>580</v>
      </c>
      <c r="B717" s="155"/>
      <c r="C717" s="173"/>
      <c r="D717" s="188"/>
      <c r="E717" s="155"/>
    </row>
    <row r="718" spans="1:5">
      <c r="A718" s="367" t="s">
        <v>581</v>
      </c>
      <c r="B718" s="155"/>
      <c r="C718" s="173"/>
      <c r="D718" s="188"/>
      <c r="E718" s="155"/>
    </row>
    <row r="719" spans="1:5">
      <c r="A719" s="367" t="s">
        <v>582</v>
      </c>
      <c r="B719" s="155"/>
      <c r="C719" s="173"/>
      <c r="D719" s="188"/>
      <c r="E719" s="155"/>
    </row>
    <row r="720" spans="1:5">
      <c r="A720" s="367" t="s">
        <v>583</v>
      </c>
      <c r="B720" s="155"/>
      <c r="C720" s="173"/>
      <c r="D720" s="188"/>
      <c r="E720" s="155"/>
    </row>
    <row r="721" spans="1:5">
      <c r="A721" s="367" t="s">
        <v>584</v>
      </c>
      <c r="B721" s="155">
        <v>64</v>
      </c>
      <c r="C721" s="173"/>
      <c r="D721" s="188">
        <f>C721/B721</f>
        <v>0</v>
      </c>
      <c r="E721" s="155"/>
    </row>
    <row r="722" spans="1:5">
      <c r="A722" s="366" t="s">
        <v>585</v>
      </c>
      <c r="B722" s="335">
        <f>SUM(B723:B725)</f>
        <v>70</v>
      </c>
      <c r="C722" s="336">
        <f>SUM(C723:C725)</f>
        <v>0</v>
      </c>
      <c r="D722" s="188">
        <f>C722/B722</f>
        <v>0</v>
      </c>
      <c r="E722" s="363"/>
    </row>
    <row r="723" spans="1:5">
      <c r="A723" s="367" t="s">
        <v>586</v>
      </c>
      <c r="B723" s="364"/>
      <c r="C723" s="365"/>
      <c r="D723" s="188"/>
      <c r="E723" s="364"/>
    </row>
    <row r="724" spans="1:5">
      <c r="A724" s="367" t="s">
        <v>587</v>
      </c>
      <c r="B724" s="364"/>
      <c r="C724" s="365"/>
      <c r="D724" s="188"/>
      <c r="E724" s="364"/>
    </row>
    <row r="725" spans="1:5">
      <c r="A725" s="367" t="s">
        <v>588</v>
      </c>
      <c r="B725" s="155">
        <v>70</v>
      </c>
      <c r="C725" s="365"/>
      <c r="D725" s="188">
        <f>C725/B725</f>
        <v>0</v>
      </c>
      <c r="E725" s="364"/>
    </row>
    <row r="726" spans="1:5">
      <c r="A726" s="366" t="s">
        <v>589</v>
      </c>
      <c r="B726" s="335">
        <f>SUM(B727:B733)</f>
        <v>6434</v>
      </c>
      <c r="C726" s="336">
        <f>SUM(C727:C733)</f>
        <v>0</v>
      </c>
      <c r="D726" s="188">
        <f>C726/B726</f>
        <v>0</v>
      </c>
      <c r="E726" s="363"/>
    </row>
    <row r="727" spans="1:5">
      <c r="A727" s="367" t="s">
        <v>590</v>
      </c>
      <c r="B727" s="155">
        <v>318</v>
      </c>
      <c r="C727" s="365"/>
      <c r="D727" s="188">
        <f>C727/B727</f>
        <v>0</v>
      </c>
      <c r="E727" s="364"/>
    </row>
    <row r="728" spans="1:5">
      <c r="A728" s="367" t="s">
        <v>591</v>
      </c>
      <c r="B728" s="155">
        <v>6111</v>
      </c>
      <c r="C728" s="365"/>
      <c r="D728" s="188">
        <f>C728/B728</f>
        <v>0</v>
      </c>
      <c r="E728" s="364"/>
    </row>
    <row r="729" spans="1:5">
      <c r="A729" s="367" t="s">
        <v>592</v>
      </c>
      <c r="B729" s="364"/>
      <c r="C729" s="365"/>
      <c r="D729" s="188"/>
      <c r="E729" s="364"/>
    </row>
    <row r="730" spans="1:5">
      <c r="A730" s="367" t="s">
        <v>593</v>
      </c>
      <c r="B730" s="364"/>
      <c r="C730" s="365"/>
      <c r="D730" s="188"/>
      <c r="E730" s="364"/>
    </row>
    <row r="731" spans="1:5">
      <c r="A731" s="367" t="s">
        <v>594</v>
      </c>
      <c r="B731" s="364"/>
      <c r="C731" s="365"/>
      <c r="D731" s="188"/>
      <c r="E731" s="364"/>
    </row>
    <row r="732" spans="1:5">
      <c r="A732" s="367" t="s">
        <v>595</v>
      </c>
      <c r="B732" s="364"/>
      <c r="C732" s="365"/>
      <c r="D732" s="188"/>
      <c r="E732" s="364"/>
    </row>
    <row r="733" spans="1:5">
      <c r="A733" s="367" t="s">
        <v>596</v>
      </c>
      <c r="B733" s="155">
        <v>5</v>
      </c>
      <c r="C733" s="365"/>
      <c r="D733" s="188">
        <f>C733/B733</f>
        <v>0</v>
      </c>
      <c r="E733" s="364"/>
    </row>
    <row r="734" spans="1:5">
      <c r="A734" s="366" t="s">
        <v>597</v>
      </c>
      <c r="B734" s="335">
        <f>SUM(B735:B738)</f>
        <v>167</v>
      </c>
      <c r="C734" s="336">
        <f>SUM(C735:C738)</f>
        <v>675</v>
      </c>
      <c r="D734" s="188">
        <f>C734/B734</f>
        <v>4.04191616766467</v>
      </c>
      <c r="E734" s="363"/>
    </row>
    <row r="735" spans="1:5">
      <c r="A735" s="367" t="s">
        <v>598</v>
      </c>
      <c r="B735" s="155">
        <v>167</v>
      </c>
      <c r="C735" s="365"/>
      <c r="D735" s="188">
        <f>C735/B735</f>
        <v>0</v>
      </c>
      <c r="E735" s="364"/>
    </row>
    <row r="736" spans="1:5">
      <c r="A736" s="367" t="s">
        <v>599</v>
      </c>
      <c r="B736" s="364"/>
      <c r="C736" s="173">
        <v>675</v>
      </c>
      <c r="D736" s="188"/>
      <c r="E736" s="364"/>
    </row>
    <row r="737" spans="1:5">
      <c r="A737" s="367" t="s">
        <v>600</v>
      </c>
      <c r="B737" s="364"/>
      <c r="C737" s="365"/>
      <c r="D737" s="188"/>
      <c r="E737" s="364"/>
    </row>
    <row r="738" spans="1:5">
      <c r="A738" s="367" t="s">
        <v>601</v>
      </c>
      <c r="B738" s="364"/>
      <c r="C738" s="365"/>
      <c r="D738" s="188"/>
      <c r="E738" s="364"/>
    </row>
    <row r="739" spans="1:5">
      <c r="A739" s="366" t="s">
        <v>602</v>
      </c>
      <c r="B739" s="335">
        <f>SUM(B740:B745)</f>
        <v>0</v>
      </c>
      <c r="C739" s="336">
        <f>SUM(C740:C745)</f>
        <v>1267.2</v>
      </c>
      <c r="D739" s="188"/>
      <c r="E739" s="95"/>
    </row>
    <row r="740" spans="1:5">
      <c r="A740" s="367" t="s">
        <v>603</v>
      </c>
      <c r="B740" s="155"/>
      <c r="C740" s="173"/>
      <c r="D740" s="188"/>
      <c r="E740" s="155"/>
    </row>
    <row r="741" spans="1:5">
      <c r="A741" s="367" t="s">
        <v>604</v>
      </c>
      <c r="B741" s="155"/>
      <c r="C741" s="339">
        <v>1267.2</v>
      </c>
      <c r="D741" s="188"/>
      <c r="E741" s="155"/>
    </row>
    <row r="742" spans="1:5">
      <c r="A742" s="367" t="s">
        <v>605</v>
      </c>
      <c r="B742" s="155"/>
      <c r="C742" s="173"/>
      <c r="D742" s="188"/>
      <c r="E742" s="155"/>
    </row>
    <row r="743" spans="1:5">
      <c r="A743" s="367" t="s">
        <v>606</v>
      </c>
      <c r="B743" s="155"/>
      <c r="C743" s="173"/>
      <c r="D743" s="188"/>
      <c r="E743" s="155"/>
    </row>
    <row r="744" spans="1:5">
      <c r="A744" s="367" t="s">
        <v>607</v>
      </c>
      <c r="B744" s="155"/>
      <c r="C744" s="173"/>
      <c r="D744" s="188"/>
      <c r="E744" s="155"/>
    </row>
    <row r="745" spans="1:5">
      <c r="A745" s="367" t="s">
        <v>608</v>
      </c>
      <c r="B745" s="155"/>
      <c r="C745" s="173"/>
      <c r="D745" s="188"/>
      <c r="E745" s="155"/>
    </row>
    <row r="746" spans="1:5">
      <c r="A746" s="366" t="s">
        <v>609</v>
      </c>
      <c r="B746" s="335">
        <f>SUM(B747:B751)</f>
        <v>1801</v>
      </c>
      <c r="C746" s="336">
        <f>SUM(C747:C751)</f>
        <v>525.1</v>
      </c>
      <c r="D746" s="188">
        <f>C746/B746</f>
        <v>0.291560244308717</v>
      </c>
      <c r="E746" s="95"/>
    </row>
    <row r="747" spans="1:5">
      <c r="A747" s="367" t="s">
        <v>610</v>
      </c>
      <c r="B747" s="155">
        <v>1801</v>
      </c>
      <c r="C747" s="339">
        <v>509.1</v>
      </c>
      <c r="D747" s="188">
        <f>C747/B747</f>
        <v>0.282676290949473</v>
      </c>
      <c r="E747" s="155"/>
    </row>
    <row r="748" spans="1:5">
      <c r="A748" s="367" t="s">
        <v>611</v>
      </c>
      <c r="B748" s="155"/>
      <c r="C748" s="173"/>
      <c r="D748" s="188"/>
      <c r="E748" s="155"/>
    </row>
    <row r="749" spans="1:5">
      <c r="A749" s="367" t="s">
        <v>612</v>
      </c>
      <c r="B749" s="155"/>
      <c r="C749" s="173"/>
      <c r="D749" s="188"/>
      <c r="E749" s="155"/>
    </row>
    <row r="750" spans="1:5">
      <c r="A750" s="367" t="s">
        <v>613</v>
      </c>
      <c r="B750" s="155"/>
      <c r="C750" s="173"/>
      <c r="D750" s="188"/>
      <c r="E750" s="155"/>
    </row>
    <row r="751" spans="1:5">
      <c r="A751" s="367" t="s">
        <v>614</v>
      </c>
      <c r="B751" s="155"/>
      <c r="C751" s="339">
        <v>16</v>
      </c>
      <c r="D751" s="188"/>
      <c r="E751" s="155"/>
    </row>
    <row r="752" spans="1:5">
      <c r="A752" s="366" t="s">
        <v>615</v>
      </c>
      <c r="B752" s="335">
        <f>SUM(B753:B754)</f>
        <v>0</v>
      </c>
      <c r="C752" s="336">
        <f>SUM(C753:C754)</f>
        <v>0</v>
      </c>
      <c r="D752" s="188"/>
      <c r="E752" s="95"/>
    </row>
    <row r="753" spans="1:5">
      <c r="A753" s="367" t="s">
        <v>616</v>
      </c>
      <c r="B753" s="155"/>
      <c r="C753" s="173"/>
      <c r="D753" s="188"/>
      <c r="E753" s="155"/>
    </row>
    <row r="754" spans="1:5">
      <c r="A754" s="367" t="s">
        <v>617</v>
      </c>
      <c r="B754" s="155"/>
      <c r="C754" s="173"/>
      <c r="D754" s="188"/>
      <c r="E754" s="155"/>
    </row>
    <row r="755" spans="1:5">
      <c r="A755" s="366" t="s">
        <v>618</v>
      </c>
      <c r="B755" s="335">
        <f>SUM(B756:B757)</f>
        <v>0</v>
      </c>
      <c r="C755" s="336">
        <f>SUM(C756:C757)</f>
        <v>0</v>
      </c>
      <c r="D755" s="188"/>
      <c r="E755" s="95"/>
    </row>
    <row r="756" spans="1:5">
      <c r="A756" s="367" t="s">
        <v>619</v>
      </c>
      <c r="B756" s="155"/>
      <c r="C756" s="173"/>
      <c r="D756" s="188"/>
      <c r="E756" s="155"/>
    </row>
    <row r="757" spans="1:5">
      <c r="A757" s="367" t="s">
        <v>620</v>
      </c>
      <c r="B757" s="155"/>
      <c r="C757" s="173"/>
      <c r="D757" s="188"/>
      <c r="E757" s="155"/>
    </row>
    <row r="758" spans="1:5">
      <c r="A758" s="366" t="s">
        <v>621</v>
      </c>
      <c r="B758" s="335"/>
      <c r="C758" s="336"/>
      <c r="D758" s="188"/>
      <c r="E758" s="95"/>
    </row>
    <row r="759" spans="1:5">
      <c r="A759" s="366" t="s">
        <v>622</v>
      </c>
      <c r="B759" s="335">
        <v>30</v>
      </c>
      <c r="C759" s="336"/>
      <c r="D759" s="188">
        <f>C759/B759</f>
        <v>0</v>
      </c>
      <c r="E759" s="95"/>
    </row>
    <row r="760" spans="1:5">
      <c r="A760" s="366" t="s">
        <v>623</v>
      </c>
      <c r="B760" s="335">
        <f>SUM(B761:B765)</f>
        <v>32</v>
      </c>
      <c r="C760" s="336">
        <f>SUM(C761:C765)</f>
        <v>35</v>
      </c>
      <c r="D760" s="188">
        <f>C760/B760</f>
        <v>1.09375</v>
      </c>
      <c r="E760" s="95"/>
    </row>
    <row r="761" spans="1:5">
      <c r="A761" s="367" t="s">
        <v>624</v>
      </c>
      <c r="B761" s="155"/>
      <c r="C761" s="173"/>
      <c r="D761" s="188"/>
      <c r="E761" s="155"/>
    </row>
    <row r="762" spans="1:5">
      <c r="A762" s="367" t="s">
        <v>625</v>
      </c>
      <c r="B762" s="155">
        <v>32</v>
      </c>
      <c r="C762" s="173"/>
      <c r="D762" s="188">
        <f>C762/B762</f>
        <v>0</v>
      </c>
      <c r="E762" s="155"/>
    </row>
    <row r="763" spans="1:5">
      <c r="A763" s="367" t="s">
        <v>626</v>
      </c>
      <c r="B763" s="155"/>
      <c r="C763" s="339">
        <v>35</v>
      </c>
      <c r="D763" s="188"/>
      <c r="E763" s="155"/>
    </row>
    <row r="764" spans="1:5">
      <c r="A764" s="367" t="s">
        <v>627</v>
      </c>
      <c r="B764" s="155"/>
      <c r="C764" s="173"/>
      <c r="D764" s="188"/>
      <c r="E764" s="155"/>
    </row>
    <row r="765" spans="1:5">
      <c r="A765" s="367" t="s">
        <v>628</v>
      </c>
      <c r="B765" s="155"/>
      <c r="C765" s="173"/>
      <c r="D765" s="188"/>
      <c r="E765" s="155"/>
    </row>
    <row r="766" spans="1:5">
      <c r="A766" s="366" t="s">
        <v>629</v>
      </c>
      <c r="B766" s="335"/>
      <c r="C766" s="339">
        <v>315</v>
      </c>
      <c r="D766" s="188"/>
      <c r="E766" s="95"/>
    </row>
    <row r="767" spans="1:5">
      <c r="A767" s="366" t="s">
        <v>630</v>
      </c>
      <c r="B767" s="335"/>
      <c r="C767" s="336"/>
      <c r="D767" s="188"/>
      <c r="E767" s="95"/>
    </row>
    <row r="768" spans="1:5">
      <c r="A768" s="366" t="s">
        <v>631</v>
      </c>
      <c r="B768" s="335">
        <v>290</v>
      </c>
      <c r="C768" s="336">
        <f>SUM(C769:C782)</f>
        <v>0</v>
      </c>
      <c r="D768" s="188">
        <f>C768/B768</f>
        <v>0</v>
      </c>
      <c r="E768" s="95"/>
    </row>
    <row r="769" spans="1:5">
      <c r="A769" s="367" t="s">
        <v>64</v>
      </c>
      <c r="B769" s="155"/>
      <c r="C769" s="173"/>
      <c r="D769" s="188"/>
      <c r="E769" s="155"/>
    </row>
    <row r="770" spans="1:5">
      <c r="A770" s="367" t="s">
        <v>65</v>
      </c>
      <c r="B770" s="155"/>
      <c r="C770" s="173"/>
      <c r="D770" s="188"/>
      <c r="E770" s="155"/>
    </row>
    <row r="771" spans="1:5">
      <c r="A771" s="367" t="s">
        <v>66</v>
      </c>
      <c r="B771" s="155"/>
      <c r="C771" s="173"/>
      <c r="D771" s="188"/>
      <c r="E771" s="155"/>
    </row>
    <row r="772" spans="1:5">
      <c r="A772" s="367" t="s">
        <v>632</v>
      </c>
      <c r="B772" s="155"/>
      <c r="C772" s="173"/>
      <c r="D772" s="188"/>
      <c r="E772" s="155"/>
    </row>
    <row r="773" spans="1:5">
      <c r="A773" s="367" t="s">
        <v>633</v>
      </c>
      <c r="B773" s="155"/>
      <c r="C773" s="173"/>
      <c r="D773" s="188"/>
      <c r="E773" s="155"/>
    </row>
    <row r="774" spans="1:5">
      <c r="A774" s="367" t="s">
        <v>634</v>
      </c>
      <c r="B774" s="155"/>
      <c r="C774" s="173"/>
      <c r="D774" s="188"/>
      <c r="E774" s="155"/>
    </row>
    <row r="775" spans="1:5">
      <c r="A775" s="367" t="s">
        <v>635</v>
      </c>
      <c r="B775" s="155"/>
      <c r="C775" s="173"/>
      <c r="D775" s="188"/>
      <c r="E775" s="155"/>
    </row>
    <row r="776" spans="1:5">
      <c r="A776" s="367" t="s">
        <v>636</v>
      </c>
      <c r="B776" s="155"/>
      <c r="C776" s="173"/>
      <c r="D776" s="188"/>
      <c r="E776" s="155"/>
    </row>
    <row r="777" spans="1:5">
      <c r="A777" s="367" t="s">
        <v>637</v>
      </c>
      <c r="B777" s="155"/>
      <c r="C777" s="173"/>
      <c r="D777" s="188"/>
      <c r="E777" s="155"/>
    </row>
    <row r="778" spans="1:5">
      <c r="A778" s="367" t="s">
        <v>638</v>
      </c>
      <c r="B778" s="155"/>
      <c r="C778" s="173"/>
      <c r="D778" s="188"/>
      <c r="E778" s="155"/>
    </row>
    <row r="779" spans="1:5">
      <c r="A779" s="367" t="s">
        <v>105</v>
      </c>
      <c r="B779" s="155"/>
      <c r="C779" s="173"/>
      <c r="D779" s="188"/>
      <c r="E779" s="155"/>
    </row>
    <row r="780" spans="1:5">
      <c r="A780" s="367" t="s">
        <v>639</v>
      </c>
      <c r="B780" s="155"/>
      <c r="C780" s="173"/>
      <c r="D780" s="188"/>
      <c r="E780" s="155"/>
    </row>
    <row r="781" spans="1:5">
      <c r="A781" s="367" t="s">
        <v>73</v>
      </c>
      <c r="B781" s="155"/>
      <c r="C781" s="173"/>
      <c r="D781" s="188"/>
      <c r="E781" s="155"/>
    </row>
    <row r="782" spans="1:5">
      <c r="A782" s="367" t="s">
        <v>640</v>
      </c>
      <c r="B782" s="155"/>
      <c r="C782" s="173"/>
      <c r="D782" s="188"/>
      <c r="E782" s="155"/>
    </row>
    <row r="783" spans="1:5">
      <c r="A783" s="366" t="s">
        <v>641</v>
      </c>
      <c r="B783" s="335"/>
      <c r="C783" s="336"/>
      <c r="D783" s="188"/>
      <c r="E783" s="95"/>
    </row>
    <row r="784" spans="1:5">
      <c r="A784" s="368" t="s">
        <v>642</v>
      </c>
      <c r="B784" s="104">
        <f>SUM(B785,B796,B797,B800,B801,B802)</f>
        <v>14410</v>
      </c>
      <c r="C784" s="333">
        <f>SUM(C785,C796,C797,C800,C801,C802)</f>
        <v>3031.8637</v>
      </c>
      <c r="D784" s="186">
        <f>C784/B784</f>
        <v>0.210399979181124</v>
      </c>
      <c r="E784" s="104"/>
    </row>
    <row r="785" spans="1:5">
      <c r="A785" s="366" t="s">
        <v>643</v>
      </c>
      <c r="B785" s="335">
        <f>SUM(B786:B795)</f>
        <v>6458</v>
      </c>
      <c r="C785" s="336">
        <f>SUM(C786:C795)</f>
        <v>2152.8637</v>
      </c>
      <c r="D785" s="188">
        <f>C785/B785</f>
        <v>0.333363843295138</v>
      </c>
      <c r="E785" s="95"/>
    </row>
    <row r="786" spans="1:5">
      <c r="A786" s="367" t="s">
        <v>64</v>
      </c>
      <c r="B786" s="338">
        <v>1488</v>
      </c>
      <c r="C786" s="339">
        <v>1696.8637</v>
      </c>
      <c r="D786" s="188">
        <f>C786/B786</f>
        <v>1.14036538978495</v>
      </c>
      <c r="E786" s="155"/>
    </row>
    <row r="787" spans="1:5">
      <c r="A787" s="367" t="s">
        <v>65</v>
      </c>
      <c r="B787" s="338">
        <v>3150</v>
      </c>
      <c r="C787" s="339">
        <v>276</v>
      </c>
      <c r="D787" s="188">
        <f>C787/B787</f>
        <v>0.0876190476190476</v>
      </c>
      <c r="E787" s="155"/>
    </row>
    <row r="788" spans="1:5">
      <c r="A788" s="367" t="s">
        <v>66</v>
      </c>
      <c r="B788" s="338">
        <v>0</v>
      </c>
      <c r="C788" s="173"/>
      <c r="D788" s="188"/>
      <c r="E788" s="155"/>
    </row>
    <row r="789" spans="1:5">
      <c r="A789" s="367" t="s">
        <v>644</v>
      </c>
      <c r="B789" s="338">
        <v>256</v>
      </c>
      <c r="C789" s="339">
        <v>180</v>
      </c>
      <c r="D789" s="188">
        <f>C789/B789</f>
        <v>0.703125</v>
      </c>
      <c r="E789" s="155"/>
    </row>
    <row r="790" spans="1:5">
      <c r="A790" s="367" t="s">
        <v>645</v>
      </c>
      <c r="B790" s="338">
        <v>0</v>
      </c>
      <c r="C790" s="173"/>
      <c r="D790" s="188"/>
      <c r="E790" s="155"/>
    </row>
    <row r="791" spans="1:5">
      <c r="A791" s="367" t="s">
        <v>646</v>
      </c>
      <c r="B791" s="338">
        <v>0</v>
      </c>
      <c r="C791" s="173"/>
      <c r="D791" s="188"/>
      <c r="E791" s="155"/>
    </row>
    <row r="792" spans="1:5">
      <c r="A792" s="367" t="s">
        <v>647</v>
      </c>
      <c r="B792" s="338">
        <v>0</v>
      </c>
      <c r="C792" s="173"/>
      <c r="D792" s="188"/>
      <c r="E792" s="155"/>
    </row>
    <row r="793" spans="1:5">
      <c r="A793" s="367" t="s">
        <v>648</v>
      </c>
      <c r="B793" s="338">
        <v>0</v>
      </c>
      <c r="C793" s="173"/>
      <c r="D793" s="188"/>
      <c r="E793" s="155"/>
    </row>
    <row r="794" spans="1:5">
      <c r="A794" s="367" t="s">
        <v>649</v>
      </c>
      <c r="B794" s="338">
        <v>0</v>
      </c>
      <c r="C794" s="173"/>
      <c r="D794" s="188"/>
      <c r="E794" s="155"/>
    </row>
    <row r="795" spans="1:5">
      <c r="A795" s="367" t="s">
        <v>650</v>
      </c>
      <c r="B795" s="338">
        <v>1564</v>
      </c>
      <c r="C795" s="173"/>
      <c r="D795" s="188">
        <f t="shared" ref="D795:D800" si="9">C795/B795</f>
        <v>0</v>
      </c>
      <c r="E795" s="155"/>
    </row>
    <row r="796" spans="1:5">
      <c r="A796" s="366" t="s">
        <v>651</v>
      </c>
      <c r="B796" s="335">
        <v>34</v>
      </c>
      <c r="C796" s="336"/>
      <c r="D796" s="188">
        <f t="shared" si="9"/>
        <v>0</v>
      </c>
      <c r="E796" s="95"/>
    </row>
    <row r="797" spans="1:5">
      <c r="A797" s="366" t="s">
        <v>652</v>
      </c>
      <c r="B797" s="335">
        <f>SUM(B798:B799)</f>
        <v>5903</v>
      </c>
      <c r="C797" s="336">
        <f>SUM(C798:C799)</f>
        <v>0</v>
      </c>
      <c r="D797" s="188">
        <f t="shared" si="9"/>
        <v>0</v>
      </c>
      <c r="E797" s="95"/>
    </row>
    <row r="798" spans="1:5">
      <c r="A798" s="367" t="s">
        <v>653</v>
      </c>
      <c r="B798" s="155">
        <v>3405</v>
      </c>
      <c r="C798" s="173"/>
      <c r="D798" s="188">
        <f t="shared" si="9"/>
        <v>0</v>
      </c>
      <c r="E798" s="155"/>
    </row>
    <row r="799" spans="1:5">
      <c r="A799" s="367" t="s">
        <v>654</v>
      </c>
      <c r="B799" s="155">
        <v>2498</v>
      </c>
      <c r="C799" s="173"/>
      <c r="D799" s="188">
        <f t="shared" si="9"/>
        <v>0</v>
      </c>
      <c r="E799" s="155"/>
    </row>
    <row r="800" spans="1:5">
      <c r="A800" s="366" t="s">
        <v>655</v>
      </c>
      <c r="B800" s="335">
        <v>1815</v>
      </c>
      <c r="C800" s="336">
        <v>875</v>
      </c>
      <c r="D800" s="188">
        <f t="shared" si="9"/>
        <v>0.482093663911846</v>
      </c>
      <c r="E800" s="95"/>
    </row>
    <row r="801" spans="1:5">
      <c r="A801" s="366" t="s">
        <v>656</v>
      </c>
      <c r="B801" s="335"/>
      <c r="C801" s="336"/>
      <c r="D801" s="188"/>
      <c r="E801" s="95"/>
    </row>
    <row r="802" spans="1:5">
      <c r="A802" s="366" t="s">
        <v>657</v>
      </c>
      <c r="B802" s="335">
        <v>200</v>
      </c>
      <c r="C802" s="336">
        <v>4</v>
      </c>
      <c r="D802" s="188">
        <f>C802/B802</f>
        <v>0.02</v>
      </c>
      <c r="E802" s="95"/>
    </row>
    <row r="803" spans="1:5">
      <c r="A803" s="368" t="s">
        <v>658</v>
      </c>
      <c r="B803" s="104">
        <f>SUM(B804,B830,B855,B883,B894,B901,B908,B911)</f>
        <v>91165</v>
      </c>
      <c r="C803" s="333">
        <f>SUM(C804,C830,C855,C883,C894,C901,C908,C911)</f>
        <v>34009.7238</v>
      </c>
      <c r="D803" s="186">
        <f>C803/B803</f>
        <v>0.373056806888609</v>
      </c>
      <c r="E803" s="104"/>
    </row>
    <row r="804" spans="1:5">
      <c r="A804" s="366" t="s">
        <v>659</v>
      </c>
      <c r="B804" s="335">
        <f>SUM(B805:B829)</f>
        <v>15807</v>
      </c>
      <c r="C804" s="336">
        <f>SUM(C805:C829)</f>
        <v>8620.6541</v>
      </c>
      <c r="D804" s="188">
        <f>C804/B804</f>
        <v>0.545369399633074</v>
      </c>
      <c r="E804" s="95"/>
    </row>
    <row r="805" spans="1:5">
      <c r="A805" s="367" t="s">
        <v>64</v>
      </c>
      <c r="B805" s="338">
        <v>1190</v>
      </c>
      <c r="C805" s="339">
        <v>1445.8541</v>
      </c>
      <c r="D805" s="188">
        <f>C805/B805</f>
        <v>1.21500344537815</v>
      </c>
      <c r="E805" s="155"/>
    </row>
    <row r="806" spans="1:5">
      <c r="A806" s="367" t="s">
        <v>65</v>
      </c>
      <c r="B806" s="338">
        <v>817</v>
      </c>
      <c r="C806" s="339">
        <v>138.5</v>
      </c>
      <c r="D806" s="188">
        <f>C806/B806</f>
        <v>0.169522643818849</v>
      </c>
      <c r="E806" s="155"/>
    </row>
    <row r="807" spans="1:5">
      <c r="A807" s="367" t="s">
        <v>66</v>
      </c>
      <c r="B807" s="338">
        <v>0</v>
      </c>
      <c r="C807" s="173"/>
      <c r="D807" s="188"/>
      <c r="E807" s="155"/>
    </row>
    <row r="808" spans="1:5">
      <c r="A808" s="367" t="s">
        <v>73</v>
      </c>
      <c r="B808" s="338">
        <v>0</v>
      </c>
      <c r="C808" s="173"/>
      <c r="D808" s="188"/>
      <c r="E808" s="155"/>
    </row>
    <row r="809" spans="1:5">
      <c r="A809" s="367" t="s">
        <v>660</v>
      </c>
      <c r="B809" s="338">
        <v>0</v>
      </c>
      <c r="C809" s="173"/>
      <c r="D809" s="188"/>
      <c r="E809" s="155"/>
    </row>
    <row r="810" spans="1:5">
      <c r="A810" s="367" t="s">
        <v>661</v>
      </c>
      <c r="B810" s="338">
        <v>196</v>
      </c>
      <c r="C810" s="173"/>
      <c r="D810" s="188">
        <f>C810/B810</f>
        <v>0</v>
      </c>
      <c r="E810" s="155"/>
    </row>
    <row r="811" spans="1:5">
      <c r="A811" s="367" t="s">
        <v>662</v>
      </c>
      <c r="B811" s="338">
        <v>241</v>
      </c>
      <c r="C811" s="339">
        <v>237.6</v>
      </c>
      <c r="D811" s="188">
        <f>C811/B811</f>
        <v>0.985892116182573</v>
      </c>
      <c r="E811" s="155"/>
    </row>
    <row r="812" spans="1:5">
      <c r="A812" s="367" t="s">
        <v>663</v>
      </c>
      <c r="B812" s="338">
        <v>5</v>
      </c>
      <c r="C812" s="339">
        <v>20</v>
      </c>
      <c r="D812" s="188">
        <f>C812/B812</f>
        <v>4</v>
      </c>
      <c r="E812" s="155"/>
    </row>
    <row r="813" spans="1:5">
      <c r="A813" s="367" t="s">
        <v>664</v>
      </c>
      <c r="B813" s="338"/>
      <c r="C813" s="173"/>
      <c r="D813" s="188"/>
      <c r="E813" s="155"/>
    </row>
    <row r="814" spans="1:5">
      <c r="A814" s="367" t="s">
        <v>665</v>
      </c>
      <c r="B814" s="338">
        <v>0</v>
      </c>
      <c r="C814" s="173"/>
      <c r="D814" s="188"/>
      <c r="E814" s="155"/>
    </row>
    <row r="815" spans="1:5">
      <c r="A815" s="367" t="s">
        <v>666</v>
      </c>
      <c r="B815" s="338">
        <v>0</v>
      </c>
      <c r="C815" s="173"/>
      <c r="D815" s="188"/>
      <c r="E815" s="155"/>
    </row>
    <row r="816" spans="1:5">
      <c r="A816" s="367" t="s">
        <v>667</v>
      </c>
      <c r="B816" s="338">
        <v>0</v>
      </c>
      <c r="C816" s="173"/>
      <c r="D816" s="188"/>
      <c r="E816" s="155"/>
    </row>
    <row r="817" spans="1:5">
      <c r="A817" s="367" t="s">
        <v>668</v>
      </c>
      <c r="B817" s="338">
        <v>413</v>
      </c>
      <c r="C817" s="173"/>
      <c r="D817" s="188">
        <f>C817/B817</f>
        <v>0</v>
      </c>
      <c r="E817" s="155"/>
    </row>
    <row r="818" spans="1:5">
      <c r="A818" s="367" t="s">
        <v>669</v>
      </c>
      <c r="B818" s="338"/>
      <c r="C818" s="173"/>
      <c r="D818" s="188"/>
      <c r="E818" s="155"/>
    </row>
    <row r="819" spans="1:5">
      <c r="A819" s="367" t="s">
        <v>670</v>
      </c>
      <c r="B819" s="338">
        <v>340</v>
      </c>
      <c r="C819" s="173"/>
      <c r="D819" s="188">
        <f>C819/B819</f>
        <v>0</v>
      </c>
      <c r="E819" s="155"/>
    </row>
    <row r="820" spans="1:5">
      <c r="A820" s="367" t="s">
        <v>671</v>
      </c>
      <c r="B820" s="338">
        <v>5072</v>
      </c>
      <c r="C820" s="339">
        <v>4087.7</v>
      </c>
      <c r="D820" s="188">
        <f>C820/B820</f>
        <v>0.805934542586751</v>
      </c>
      <c r="E820" s="155"/>
    </row>
    <row r="821" spans="1:5">
      <c r="A821" s="367" t="s">
        <v>672</v>
      </c>
      <c r="B821" s="338"/>
      <c r="C821" s="173"/>
      <c r="D821" s="188"/>
      <c r="E821" s="155"/>
    </row>
    <row r="822" spans="1:5">
      <c r="A822" s="367" t="s">
        <v>673</v>
      </c>
      <c r="B822" s="338"/>
      <c r="C822" s="173"/>
      <c r="D822" s="188"/>
      <c r="E822" s="155"/>
    </row>
    <row r="823" spans="1:5">
      <c r="A823" s="367" t="s">
        <v>674</v>
      </c>
      <c r="B823" s="369">
        <v>1323</v>
      </c>
      <c r="C823" s="339">
        <v>350</v>
      </c>
      <c r="D823" s="188">
        <f>C823/B823</f>
        <v>0.264550264550265</v>
      </c>
      <c r="E823" s="155"/>
    </row>
    <row r="824" spans="1:5">
      <c r="A824" s="367" t="s">
        <v>675</v>
      </c>
      <c r="B824" s="369">
        <v>1630</v>
      </c>
      <c r="C824" s="339">
        <v>1321</v>
      </c>
      <c r="D824" s="188">
        <f>C824/B824</f>
        <v>0.810429447852761</v>
      </c>
      <c r="E824" s="155"/>
    </row>
    <row r="825" spans="1:5">
      <c r="A825" s="367" t="s">
        <v>676</v>
      </c>
      <c r="B825" s="369">
        <v>1655</v>
      </c>
      <c r="C825" s="173"/>
      <c r="D825" s="188">
        <f>C825/B825</f>
        <v>0</v>
      </c>
      <c r="E825" s="155"/>
    </row>
    <row r="826" spans="1:5">
      <c r="A826" s="367" t="s">
        <v>677</v>
      </c>
      <c r="B826" s="338">
        <v>0</v>
      </c>
      <c r="C826" s="173"/>
      <c r="D826" s="188"/>
      <c r="E826" s="155"/>
    </row>
    <row r="827" spans="1:5">
      <c r="A827" s="367" t="s">
        <v>678</v>
      </c>
      <c r="B827" s="369">
        <v>81</v>
      </c>
      <c r="C827" s="173"/>
      <c r="D827" s="188">
        <f t="shared" ref="D827:D832" si="10">C827/B827</f>
        <v>0</v>
      </c>
      <c r="E827" s="155"/>
    </row>
    <row r="828" spans="1:5">
      <c r="A828" s="367" t="s">
        <v>679</v>
      </c>
      <c r="B828" s="369">
        <v>2023</v>
      </c>
      <c r="C828" s="339">
        <v>1020</v>
      </c>
      <c r="D828" s="188">
        <f t="shared" si="10"/>
        <v>0.504201680672269</v>
      </c>
      <c r="E828" s="155"/>
    </row>
    <row r="829" spans="1:5">
      <c r="A829" s="367" t="s">
        <v>680</v>
      </c>
      <c r="B829" s="369">
        <v>821</v>
      </c>
      <c r="C829" s="173"/>
      <c r="D829" s="188">
        <f t="shared" si="10"/>
        <v>0</v>
      </c>
      <c r="E829" s="155"/>
    </row>
    <row r="830" spans="1:5">
      <c r="A830" s="366" t="s">
        <v>681</v>
      </c>
      <c r="B830" s="335">
        <f>SUM(B831:B854)</f>
        <v>8043</v>
      </c>
      <c r="C830" s="336">
        <f>SUM(C831:C854)</f>
        <v>2181.3</v>
      </c>
      <c r="D830" s="188">
        <f t="shared" si="10"/>
        <v>0.271204774337934</v>
      </c>
      <c r="E830" s="95"/>
    </row>
    <row r="831" spans="1:5">
      <c r="A831" s="367" t="s">
        <v>64</v>
      </c>
      <c r="B831" s="369">
        <v>6</v>
      </c>
      <c r="C831" s="173"/>
      <c r="D831" s="188">
        <f t="shared" si="10"/>
        <v>0</v>
      </c>
      <c r="E831" s="155"/>
    </row>
    <row r="832" spans="1:5">
      <c r="A832" s="367" t="s">
        <v>65</v>
      </c>
      <c r="B832" s="369">
        <v>1576</v>
      </c>
      <c r="C832" s="173"/>
      <c r="D832" s="188">
        <f t="shared" si="10"/>
        <v>0</v>
      </c>
      <c r="E832" s="155"/>
    </row>
    <row r="833" spans="1:5">
      <c r="A833" s="367" t="s">
        <v>66</v>
      </c>
      <c r="B833" s="369">
        <v>0</v>
      </c>
      <c r="C833" s="173"/>
      <c r="D833" s="188"/>
      <c r="E833" s="155"/>
    </row>
    <row r="834" spans="1:5">
      <c r="A834" s="367" t="s">
        <v>682</v>
      </c>
      <c r="B834" s="369">
        <v>0</v>
      </c>
      <c r="C834" s="173"/>
      <c r="D834" s="188"/>
      <c r="E834" s="155"/>
    </row>
    <row r="835" spans="1:5">
      <c r="A835" s="367" t="s">
        <v>683</v>
      </c>
      <c r="B835" s="369">
        <v>3666</v>
      </c>
      <c r="C835" s="339">
        <v>175</v>
      </c>
      <c r="D835" s="188">
        <f>C835/B835</f>
        <v>0.0477359519912711</v>
      </c>
      <c r="E835" s="155"/>
    </row>
    <row r="836" spans="1:5">
      <c r="A836" s="367" t="s">
        <v>684</v>
      </c>
      <c r="B836" s="369">
        <v>120</v>
      </c>
      <c r="C836" s="339">
        <v>15</v>
      </c>
      <c r="D836" s="188">
        <f>C836/B836</f>
        <v>0.125</v>
      </c>
      <c r="E836" s="155"/>
    </row>
    <row r="837" spans="1:5">
      <c r="A837" s="367" t="s">
        <v>685</v>
      </c>
      <c r="B837" s="369">
        <v>299</v>
      </c>
      <c r="C837" s="339">
        <v>1651.9</v>
      </c>
      <c r="D837" s="188">
        <f>C837/B837</f>
        <v>5.5247491638796</v>
      </c>
      <c r="E837" s="155"/>
    </row>
    <row r="838" spans="1:5">
      <c r="A838" s="367" t="s">
        <v>686</v>
      </c>
      <c r="B838" s="369">
        <v>1394</v>
      </c>
      <c r="C838" s="339">
        <v>180</v>
      </c>
      <c r="D838" s="188">
        <f>C838/B838</f>
        <v>0.129124820659971</v>
      </c>
      <c r="E838" s="155"/>
    </row>
    <row r="839" spans="1:5">
      <c r="A839" s="367" t="s">
        <v>687</v>
      </c>
      <c r="B839" s="369">
        <v>0</v>
      </c>
      <c r="C839" s="173"/>
      <c r="D839" s="188"/>
      <c r="E839" s="155"/>
    </row>
    <row r="840" spans="1:5">
      <c r="A840" s="367" t="s">
        <v>688</v>
      </c>
      <c r="B840" s="369">
        <v>0</v>
      </c>
      <c r="C840" s="173"/>
      <c r="D840" s="188"/>
      <c r="E840" s="155"/>
    </row>
    <row r="841" spans="1:5">
      <c r="A841" s="367" t="s">
        <v>689</v>
      </c>
      <c r="B841" s="369">
        <v>0</v>
      </c>
      <c r="C841" s="173"/>
      <c r="D841" s="188"/>
      <c r="E841" s="155"/>
    </row>
    <row r="842" spans="1:5">
      <c r="A842" s="367" t="s">
        <v>690</v>
      </c>
      <c r="B842" s="369">
        <v>0</v>
      </c>
      <c r="C842" s="173"/>
      <c r="D842" s="188"/>
      <c r="E842" s="155"/>
    </row>
    <row r="843" spans="1:5">
      <c r="A843" s="367" t="s">
        <v>691</v>
      </c>
      <c r="B843" s="369">
        <v>0</v>
      </c>
      <c r="C843" s="173"/>
      <c r="D843" s="188"/>
      <c r="E843" s="155"/>
    </row>
    <row r="844" spans="1:5">
      <c r="A844" s="367" t="s">
        <v>692</v>
      </c>
      <c r="B844" s="369">
        <v>0</v>
      </c>
      <c r="C844" s="173"/>
      <c r="D844" s="188"/>
      <c r="E844" s="155"/>
    </row>
    <row r="845" spans="1:5">
      <c r="A845" s="367" t="s">
        <v>693</v>
      </c>
      <c r="B845" s="369">
        <v>880</v>
      </c>
      <c r="C845" s="339">
        <v>15</v>
      </c>
      <c r="D845" s="188">
        <f>C845/B845</f>
        <v>0.0170454545454545</v>
      </c>
      <c r="E845" s="155"/>
    </row>
    <row r="846" spans="1:5">
      <c r="A846" s="367" t="s">
        <v>694</v>
      </c>
      <c r="B846" s="369">
        <v>0</v>
      </c>
      <c r="C846" s="173"/>
      <c r="D846" s="188"/>
      <c r="E846" s="155"/>
    </row>
    <row r="847" spans="1:5">
      <c r="A847" s="367" t="s">
        <v>695</v>
      </c>
      <c r="B847" s="369">
        <v>0</v>
      </c>
      <c r="C847" s="173"/>
      <c r="D847" s="188"/>
      <c r="E847" s="155"/>
    </row>
    <row r="848" spans="1:5">
      <c r="A848" s="367" t="s">
        <v>696</v>
      </c>
      <c r="B848" s="369">
        <v>97</v>
      </c>
      <c r="C848" s="173"/>
      <c r="D848" s="188">
        <f>C848/B848</f>
        <v>0</v>
      </c>
      <c r="E848" s="155"/>
    </row>
    <row r="849" spans="1:5">
      <c r="A849" s="367" t="s">
        <v>697</v>
      </c>
      <c r="B849" s="369">
        <v>0</v>
      </c>
      <c r="C849" s="173"/>
      <c r="D849" s="188"/>
      <c r="E849" s="155"/>
    </row>
    <row r="850" spans="1:5">
      <c r="A850" s="367" t="s">
        <v>698</v>
      </c>
      <c r="B850" s="369">
        <v>5</v>
      </c>
      <c r="C850" s="173"/>
      <c r="D850" s="188">
        <f>C850/B850</f>
        <v>0</v>
      </c>
      <c r="E850" s="155"/>
    </row>
    <row r="851" spans="1:5">
      <c r="A851" s="367" t="s">
        <v>699</v>
      </c>
      <c r="B851" s="369">
        <v>0</v>
      </c>
      <c r="C851" s="173"/>
      <c r="D851" s="188"/>
      <c r="E851" s="155"/>
    </row>
    <row r="852" spans="1:5">
      <c r="A852" s="367" t="s">
        <v>700</v>
      </c>
      <c r="B852" s="369">
        <v>0</v>
      </c>
      <c r="C852" s="173"/>
      <c r="D852" s="188"/>
      <c r="E852" s="155"/>
    </row>
    <row r="853" spans="1:5">
      <c r="A853" s="367" t="s">
        <v>666</v>
      </c>
      <c r="B853" s="369">
        <v>0</v>
      </c>
      <c r="C853" s="173"/>
      <c r="D853" s="188"/>
      <c r="E853" s="155"/>
    </row>
    <row r="854" spans="1:5">
      <c r="A854" s="367" t="s">
        <v>701</v>
      </c>
      <c r="B854" s="369">
        <v>0</v>
      </c>
      <c r="C854" s="339">
        <v>144.4</v>
      </c>
      <c r="D854" s="188"/>
      <c r="E854" s="155"/>
    </row>
    <row r="855" spans="1:5">
      <c r="A855" s="366" t="s">
        <v>702</v>
      </c>
      <c r="B855" s="335">
        <f>SUM(B856:B882)</f>
        <v>2406</v>
      </c>
      <c r="C855" s="336">
        <f>SUM(C856:C882)</f>
        <v>3649.7</v>
      </c>
      <c r="D855" s="188">
        <f>C855/B855</f>
        <v>1.51691604322527</v>
      </c>
      <c r="E855" s="95"/>
    </row>
    <row r="856" spans="1:5">
      <c r="A856" s="367" t="s">
        <v>64</v>
      </c>
      <c r="B856" s="369">
        <v>602</v>
      </c>
      <c r="C856" s="339">
        <v>667</v>
      </c>
      <c r="D856" s="188">
        <f>C856/B856</f>
        <v>1.10797342192691</v>
      </c>
      <c r="E856" s="155"/>
    </row>
    <row r="857" spans="1:5">
      <c r="A857" s="367" t="s">
        <v>65</v>
      </c>
      <c r="B857" s="369">
        <v>429</v>
      </c>
      <c r="C857" s="339">
        <v>88</v>
      </c>
      <c r="D857" s="188">
        <f>C857/B857</f>
        <v>0.205128205128205</v>
      </c>
      <c r="E857" s="155"/>
    </row>
    <row r="858" spans="1:5">
      <c r="A858" s="367" t="s">
        <v>66</v>
      </c>
      <c r="B858" s="369">
        <v>0</v>
      </c>
      <c r="C858" s="173"/>
      <c r="D858" s="188"/>
      <c r="E858" s="155"/>
    </row>
    <row r="859" spans="1:5">
      <c r="A859" s="367" t="s">
        <v>703</v>
      </c>
      <c r="B859" s="369">
        <v>0</v>
      </c>
      <c r="C859" s="173"/>
      <c r="D859" s="188"/>
      <c r="E859" s="155"/>
    </row>
    <row r="860" spans="1:5">
      <c r="A860" s="367" t="s">
        <v>704</v>
      </c>
      <c r="B860" s="369">
        <v>540</v>
      </c>
      <c r="C860" s="339">
        <v>4</v>
      </c>
      <c r="D860" s="188">
        <f>C860/B860</f>
        <v>0.00740740740740741</v>
      </c>
      <c r="E860" s="155"/>
    </row>
    <row r="861" spans="1:5">
      <c r="A861" s="367" t="s">
        <v>705</v>
      </c>
      <c r="B861" s="369">
        <v>500</v>
      </c>
      <c r="C861" s="339">
        <v>2868</v>
      </c>
      <c r="D861" s="188">
        <f>C861/B861</f>
        <v>5.736</v>
      </c>
      <c r="E861" s="155"/>
    </row>
    <row r="862" spans="1:5">
      <c r="A862" s="367" t="s">
        <v>706</v>
      </c>
      <c r="B862" s="369">
        <v>0</v>
      </c>
      <c r="C862" s="173"/>
      <c r="D862" s="188"/>
      <c r="E862" s="155"/>
    </row>
    <row r="863" spans="1:5">
      <c r="A863" s="367" t="s">
        <v>707</v>
      </c>
      <c r="B863" s="369">
        <v>0</v>
      </c>
      <c r="C863" s="173"/>
      <c r="D863" s="188"/>
      <c r="E863" s="155"/>
    </row>
    <row r="864" spans="1:5">
      <c r="A864" s="367" t="s">
        <v>708</v>
      </c>
      <c r="B864" s="369">
        <v>0</v>
      </c>
      <c r="C864" s="173"/>
      <c r="D864" s="188"/>
      <c r="E864" s="155"/>
    </row>
    <row r="865" spans="1:5">
      <c r="A865" s="367" t="s">
        <v>709</v>
      </c>
      <c r="B865" s="369">
        <v>182</v>
      </c>
      <c r="C865" s="339">
        <v>19.7</v>
      </c>
      <c r="D865" s="188">
        <f>C865/B865</f>
        <v>0.108241758241758</v>
      </c>
      <c r="E865" s="155"/>
    </row>
    <row r="866" spans="1:5">
      <c r="A866" s="367" t="s">
        <v>710</v>
      </c>
      <c r="B866" s="369">
        <v>0</v>
      </c>
      <c r="C866" s="173"/>
      <c r="D866" s="188"/>
      <c r="E866" s="155"/>
    </row>
    <row r="867" spans="1:5">
      <c r="A867" s="367" t="s">
        <v>711</v>
      </c>
      <c r="B867" s="369">
        <v>0</v>
      </c>
      <c r="C867" s="173"/>
      <c r="D867" s="188"/>
      <c r="E867" s="155"/>
    </row>
    <row r="868" spans="1:5">
      <c r="A868" s="367" t="s">
        <v>712</v>
      </c>
      <c r="B868" s="369">
        <v>0</v>
      </c>
      <c r="C868" s="173"/>
      <c r="D868" s="188"/>
      <c r="E868" s="155"/>
    </row>
    <row r="869" spans="1:5">
      <c r="A869" s="367" t="s">
        <v>713</v>
      </c>
      <c r="B869" s="369">
        <v>50</v>
      </c>
      <c r="C869" s="173"/>
      <c r="D869" s="188">
        <f>C869/B869</f>
        <v>0</v>
      </c>
      <c r="E869" s="155"/>
    </row>
    <row r="870" spans="1:5">
      <c r="A870" s="367" t="s">
        <v>714</v>
      </c>
      <c r="B870" s="369">
        <v>2</v>
      </c>
      <c r="C870" s="339">
        <v>3</v>
      </c>
      <c r="D870" s="188">
        <f>C870/B870</f>
        <v>1.5</v>
      </c>
      <c r="E870" s="155"/>
    </row>
    <row r="871" spans="1:5">
      <c r="A871" s="367" t="s">
        <v>715</v>
      </c>
      <c r="B871" s="369">
        <v>38</v>
      </c>
      <c r="C871" s="173"/>
      <c r="D871" s="188">
        <f>C871/B871</f>
        <v>0</v>
      </c>
      <c r="E871" s="155"/>
    </row>
    <row r="872" spans="1:5">
      <c r="A872" s="367" t="s">
        <v>716</v>
      </c>
      <c r="B872" s="369">
        <v>0</v>
      </c>
      <c r="C872" s="173"/>
      <c r="D872" s="188"/>
      <c r="E872" s="155"/>
    </row>
    <row r="873" spans="1:5">
      <c r="A873" s="367" t="s">
        <v>717</v>
      </c>
      <c r="B873" s="369">
        <v>0</v>
      </c>
      <c r="C873" s="173"/>
      <c r="D873" s="188"/>
      <c r="E873" s="155"/>
    </row>
    <row r="874" spans="1:5">
      <c r="A874" s="367" t="s">
        <v>718</v>
      </c>
      <c r="B874" s="369">
        <v>0</v>
      </c>
      <c r="C874" s="173"/>
      <c r="D874" s="188"/>
      <c r="E874" s="155"/>
    </row>
    <row r="875" spans="1:5">
      <c r="A875" s="367" t="s">
        <v>719</v>
      </c>
      <c r="B875" s="369">
        <v>0</v>
      </c>
      <c r="C875" s="173"/>
      <c r="D875" s="188"/>
      <c r="E875" s="155"/>
    </row>
    <row r="876" spans="1:5">
      <c r="A876" s="367" t="s">
        <v>720</v>
      </c>
      <c r="B876" s="369">
        <v>0</v>
      </c>
      <c r="C876" s="173"/>
      <c r="D876" s="188"/>
      <c r="E876" s="155"/>
    </row>
    <row r="877" spans="1:5">
      <c r="A877" s="367" t="s">
        <v>694</v>
      </c>
      <c r="B877" s="369">
        <v>0</v>
      </c>
      <c r="C877" s="173"/>
      <c r="D877" s="188"/>
      <c r="E877" s="155"/>
    </row>
    <row r="878" spans="1:5">
      <c r="A878" s="367" t="s">
        <v>721</v>
      </c>
      <c r="B878" s="369">
        <v>0</v>
      </c>
      <c r="C878" s="173"/>
      <c r="D878" s="188"/>
      <c r="E878" s="155"/>
    </row>
    <row r="879" spans="1:5">
      <c r="A879" s="367" t="s">
        <v>722</v>
      </c>
      <c r="B879" s="369">
        <v>0</v>
      </c>
      <c r="C879" s="173"/>
      <c r="D879" s="188"/>
      <c r="E879" s="155"/>
    </row>
    <row r="880" spans="1:5">
      <c r="A880" s="367" t="s">
        <v>723</v>
      </c>
      <c r="B880" s="369">
        <v>0</v>
      </c>
      <c r="C880" s="173"/>
      <c r="D880" s="188"/>
      <c r="E880" s="155"/>
    </row>
    <row r="881" spans="1:5">
      <c r="A881" s="367" t="s">
        <v>724</v>
      </c>
      <c r="B881" s="369">
        <v>0</v>
      </c>
      <c r="C881" s="173"/>
      <c r="D881" s="188"/>
      <c r="E881" s="155"/>
    </row>
    <row r="882" spans="1:5">
      <c r="A882" s="367" t="s">
        <v>725</v>
      </c>
      <c r="B882" s="369">
        <v>63</v>
      </c>
      <c r="C882" s="173"/>
      <c r="D882" s="188">
        <f>C882/B882</f>
        <v>0</v>
      </c>
      <c r="E882" s="155"/>
    </row>
    <row r="883" spans="1:5">
      <c r="A883" s="366" t="s">
        <v>726</v>
      </c>
      <c r="B883" s="335">
        <f>SUM(B884:B893)</f>
        <v>51153</v>
      </c>
      <c r="C883" s="336">
        <f>SUM(C884:C893)</f>
        <v>13634</v>
      </c>
      <c r="D883" s="188">
        <f>C883/B883</f>
        <v>0.266533732136923</v>
      </c>
      <c r="E883" s="95"/>
    </row>
    <row r="884" spans="1:5">
      <c r="A884" s="367" t="s">
        <v>64</v>
      </c>
      <c r="B884" s="369">
        <v>155</v>
      </c>
      <c r="C884" s="339">
        <v>192</v>
      </c>
      <c r="D884" s="188">
        <f>C884/B884</f>
        <v>1.23870967741935</v>
      </c>
      <c r="E884" s="155"/>
    </row>
    <row r="885" spans="1:5">
      <c r="A885" s="367" t="s">
        <v>65</v>
      </c>
      <c r="B885" s="369">
        <v>0</v>
      </c>
      <c r="C885" s="339">
        <v>70</v>
      </c>
      <c r="D885" s="188"/>
      <c r="E885" s="155"/>
    </row>
    <row r="886" spans="1:5">
      <c r="A886" s="367" t="s">
        <v>66</v>
      </c>
      <c r="B886" s="369">
        <v>0</v>
      </c>
      <c r="C886" s="173"/>
      <c r="D886" s="188"/>
      <c r="E886" s="155"/>
    </row>
    <row r="887" spans="1:5">
      <c r="A887" s="367" t="s">
        <v>727</v>
      </c>
      <c r="B887" s="369">
        <v>22991</v>
      </c>
      <c r="C887" s="173"/>
      <c r="D887" s="188">
        <f>C887/B887</f>
        <v>0</v>
      </c>
      <c r="E887" s="155"/>
    </row>
    <row r="888" spans="1:5">
      <c r="A888" s="367" t="s">
        <v>728</v>
      </c>
      <c r="B888" s="369">
        <v>16177</v>
      </c>
      <c r="C888" s="339">
        <v>13372</v>
      </c>
      <c r="D888" s="188">
        <f>C888/B888</f>
        <v>0.826605674723373</v>
      </c>
      <c r="E888" s="155"/>
    </row>
    <row r="889" spans="1:5">
      <c r="A889" s="367" t="s">
        <v>729</v>
      </c>
      <c r="B889" s="369">
        <v>810</v>
      </c>
      <c r="C889" s="173"/>
      <c r="D889" s="188">
        <f>C889/B889</f>
        <v>0</v>
      </c>
      <c r="E889" s="155"/>
    </row>
    <row r="890" spans="1:5">
      <c r="A890" s="367" t="s">
        <v>730</v>
      </c>
      <c r="B890" s="369">
        <v>719</v>
      </c>
      <c r="C890" s="173"/>
      <c r="D890" s="188">
        <f>C890/B890</f>
        <v>0</v>
      </c>
      <c r="E890" s="155"/>
    </row>
    <row r="891" spans="1:5">
      <c r="A891" s="367" t="s">
        <v>731</v>
      </c>
      <c r="B891" s="369">
        <v>0</v>
      </c>
      <c r="C891" s="173"/>
      <c r="D891" s="188"/>
      <c r="E891" s="155"/>
    </row>
    <row r="892" spans="1:5">
      <c r="A892" s="367" t="s">
        <v>732</v>
      </c>
      <c r="B892" s="369">
        <v>0</v>
      </c>
      <c r="C892" s="173"/>
      <c r="D892" s="188"/>
      <c r="E892" s="155"/>
    </row>
    <row r="893" spans="1:5">
      <c r="A893" s="367" t="s">
        <v>733</v>
      </c>
      <c r="B893" s="369">
        <v>10301</v>
      </c>
      <c r="C893" s="173"/>
      <c r="D893" s="188">
        <f>C893/B893</f>
        <v>0</v>
      </c>
      <c r="E893" s="155"/>
    </row>
    <row r="894" spans="1:5">
      <c r="A894" s="366" t="s">
        <v>734</v>
      </c>
      <c r="B894" s="335">
        <f>SUM(B895:B900)</f>
        <v>6082</v>
      </c>
      <c r="C894" s="336">
        <f>SUM(C895:C900)</f>
        <v>4757.0697</v>
      </c>
      <c r="D894" s="188">
        <f>C894/B894</f>
        <v>0.782155491614601</v>
      </c>
      <c r="E894" s="95"/>
    </row>
    <row r="895" spans="1:5">
      <c r="A895" s="367" t="s">
        <v>735</v>
      </c>
      <c r="B895" s="369">
        <v>3618</v>
      </c>
      <c r="C895" s="339">
        <v>1900</v>
      </c>
      <c r="D895" s="188">
        <f>C895/B895</f>
        <v>0.525152017689331</v>
      </c>
      <c r="E895" s="155"/>
    </row>
    <row r="896" spans="1:5">
      <c r="A896" s="367" t="s">
        <v>736</v>
      </c>
      <c r="B896" s="369">
        <v>0</v>
      </c>
      <c r="C896" s="173"/>
      <c r="D896" s="188"/>
      <c r="E896" s="155"/>
    </row>
    <row r="897" spans="1:5">
      <c r="A897" s="367" t="s">
        <v>737</v>
      </c>
      <c r="B897" s="369">
        <v>509</v>
      </c>
      <c r="C897" s="339">
        <v>1816.5697</v>
      </c>
      <c r="D897" s="188">
        <f>C897/B897</f>
        <v>3.56889921414538</v>
      </c>
      <c r="E897" s="155"/>
    </row>
    <row r="898" spans="1:5">
      <c r="A898" s="367" t="s">
        <v>738</v>
      </c>
      <c r="B898" s="369">
        <v>1700</v>
      </c>
      <c r="C898" s="339">
        <v>1000</v>
      </c>
      <c r="D898" s="188">
        <f>C898/B898</f>
        <v>0.588235294117647</v>
      </c>
      <c r="E898" s="155"/>
    </row>
    <row r="899" spans="1:5">
      <c r="A899" s="367" t="s">
        <v>739</v>
      </c>
      <c r="B899" s="369">
        <v>0</v>
      </c>
      <c r="C899" s="173"/>
      <c r="D899" s="188"/>
      <c r="E899" s="155"/>
    </row>
    <row r="900" spans="1:5">
      <c r="A900" s="367" t="s">
        <v>740</v>
      </c>
      <c r="B900" s="369">
        <v>255</v>
      </c>
      <c r="C900" s="339">
        <v>40.5</v>
      </c>
      <c r="D900" s="188">
        <f>C900/B900</f>
        <v>0.158823529411765</v>
      </c>
      <c r="E900" s="155"/>
    </row>
    <row r="901" spans="1:5">
      <c r="A901" s="366" t="s">
        <v>741</v>
      </c>
      <c r="B901" s="335">
        <f>SUM(B902:B907)</f>
        <v>3493</v>
      </c>
      <c r="C901" s="336">
        <f>SUM(C902:C907)</f>
        <v>1167</v>
      </c>
      <c r="D901" s="188">
        <f>C901/B901</f>
        <v>0.334096764958488</v>
      </c>
      <c r="E901" s="95"/>
    </row>
    <row r="902" spans="1:5">
      <c r="A902" s="367" t="s">
        <v>742</v>
      </c>
      <c r="B902" s="369">
        <v>693</v>
      </c>
      <c r="C902" s="173"/>
      <c r="D902" s="188">
        <f>C902/B902</f>
        <v>0</v>
      </c>
      <c r="E902" s="155"/>
    </row>
    <row r="903" spans="1:5">
      <c r="A903" s="367" t="s">
        <v>743</v>
      </c>
      <c r="B903" s="369">
        <v>0</v>
      </c>
      <c r="C903" s="173"/>
      <c r="D903" s="188"/>
      <c r="E903" s="155"/>
    </row>
    <row r="904" spans="1:5">
      <c r="A904" s="367" t="s">
        <v>744</v>
      </c>
      <c r="B904" s="369">
        <v>815</v>
      </c>
      <c r="C904" s="339">
        <v>383</v>
      </c>
      <c r="D904" s="188">
        <f>C904/B904</f>
        <v>0.469938650306748</v>
      </c>
      <c r="E904" s="155"/>
    </row>
    <row r="905" spans="1:5">
      <c r="A905" s="367" t="s">
        <v>745</v>
      </c>
      <c r="B905" s="369">
        <v>1985</v>
      </c>
      <c r="C905" s="339">
        <v>784</v>
      </c>
      <c r="D905" s="188">
        <f>C905/B905</f>
        <v>0.394962216624685</v>
      </c>
      <c r="E905" s="155"/>
    </row>
    <row r="906" spans="1:5">
      <c r="A906" s="367" t="s">
        <v>746</v>
      </c>
      <c r="B906" s="369">
        <v>0</v>
      </c>
      <c r="C906" s="173"/>
      <c r="D906" s="188"/>
      <c r="E906" s="155"/>
    </row>
    <row r="907" spans="1:5">
      <c r="A907" s="367" t="s">
        <v>747</v>
      </c>
      <c r="B907" s="369">
        <v>0</v>
      </c>
      <c r="C907" s="173"/>
      <c r="D907" s="188"/>
      <c r="E907" s="155"/>
    </row>
    <row r="908" spans="1:5">
      <c r="A908" s="366" t="s">
        <v>748</v>
      </c>
      <c r="B908" s="335">
        <f>SUM(B909:B910)</f>
        <v>0</v>
      </c>
      <c r="C908" s="336">
        <f>SUM(C909:C910)</f>
        <v>0</v>
      </c>
      <c r="D908" s="188"/>
      <c r="E908" s="95"/>
    </row>
    <row r="909" spans="1:5">
      <c r="A909" s="367" t="s">
        <v>749</v>
      </c>
      <c r="B909" s="155"/>
      <c r="C909" s="173"/>
      <c r="D909" s="188"/>
      <c r="E909" s="155"/>
    </row>
    <row r="910" spans="1:5">
      <c r="A910" s="367" t="s">
        <v>750</v>
      </c>
      <c r="B910" s="155"/>
      <c r="C910" s="173"/>
      <c r="D910" s="188"/>
      <c r="E910" s="155"/>
    </row>
    <row r="911" spans="1:5">
      <c r="A911" s="366" t="s">
        <v>751</v>
      </c>
      <c r="B911" s="335">
        <f>SUM(B912:B913)</f>
        <v>4181</v>
      </c>
      <c r="C911" s="336">
        <f>SUM(C912:C913)</f>
        <v>0</v>
      </c>
      <c r="D911" s="188">
        <f>C911/B911</f>
        <v>0</v>
      </c>
      <c r="E911" s="95"/>
    </row>
    <row r="912" spans="1:5">
      <c r="A912" s="367" t="s">
        <v>752</v>
      </c>
      <c r="B912" s="155"/>
      <c r="C912" s="173"/>
      <c r="D912" s="188"/>
      <c r="E912" s="155"/>
    </row>
    <row r="913" spans="1:5">
      <c r="A913" s="367" t="s">
        <v>753</v>
      </c>
      <c r="B913" s="155">
        <v>4181</v>
      </c>
      <c r="C913" s="173"/>
      <c r="D913" s="188">
        <f>C913/B913</f>
        <v>0</v>
      </c>
      <c r="E913" s="155"/>
    </row>
    <row r="914" spans="1:5">
      <c r="A914" s="368" t="s">
        <v>754</v>
      </c>
      <c r="B914" s="104">
        <f>SUM(B915,B938,B948,B958,B963,B970,B975)</f>
        <v>9759</v>
      </c>
      <c r="C914" s="333">
        <f>SUM(C915,C938,C948,C958,C963,C970,C975)</f>
        <v>7258</v>
      </c>
      <c r="D914" s="186">
        <f>C914/B914</f>
        <v>0.743723742186699</v>
      </c>
      <c r="E914" s="104"/>
    </row>
    <row r="915" spans="1:5">
      <c r="A915" s="366" t="s">
        <v>755</v>
      </c>
      <c r="B915" s="335">
        <f>SUM(B916:B937)</f>
        <v>1689</v>
      </c>
      <c r="C915" s="336">
        <f>SUM(C916:C937)</f>
        <v>600</v>
      </c>
      <c r="D915" s="188">
        <f>C915/B915</f>
        <v>0.355239786856128</v>
      </c>
      <c r="E915" s="95"/>
    </row>
    <row r="916" spans="1:5">
      <c r="A916" s="367" t="s">
        <v>64</v>
      </c>
      <c r="B916" s="369">
        <v>0</v>
      </c>
      <c r="C916" s="173"/>
      <c r="D916" s="188"/>
      <c r="E916" s="155"/>
    </row>
    <row r="917" spans="1:5">
      <c r="A917" s="367" t="s">
        <v>65</v>
      </c>
      <c r="B917" s="369">
        <v>0</v>
      </c>
      <c r="C917" s="173"/>
      <c r="D917" s="188"/>
      <c r="E917" s="155"/>
    </row>
    <row r="918" spans="1:5">
      <c r="A918" s="367" t="s">
        <v>66</v>
      </c>
      <c r="B918" s="369">
        <v>0</v>
      </c>
      <c r="C918" s="173"/>
      <c r="D918" s="188"/>
      <c r="E918" s="155"/>
    </row>
    <row r="919" spans="1:5">
      <c r="A919" s="367" t="s">
        <v>756</v>
      </c>
      <c r="B919" s="369">
        <v>500</v>
      </c>
      <c r="C919" s="173"/>
      <c r="D919" s="188">
        <f>C919/B919</f>
        <v>0</v>
      </c>
      <c r="E919" s="155"/>
    </row>
    <row r="920" spans="1:5">
      <c r="A920" s="367" t="s">
        <v>757</v>
      </c>
      <c r="B920" s="369">
        <v>758</v>
      </c>
      <c r="C920" s="339">
        <v>181</v>
      </c>
      <c r="D920" s="188">
        <f>C920/B920</f>
        <v>0.238786279683377</v>
      </c>
      <c r="E920" s="155"/>
    </row>
    <row r="921" spans="1:5">
      <c r="A921" s="367" t="s">
        <v>758</v>
      </c>
      <c r="B921" s="369">
        <v>0</v>
      </c>
      <c r="C921" s="173"/>
      <c r="D921" s="188"/>
      <c r="E921" s="155"/>
    </row>
    <row r="922" spans="1:5">
      <c r="A922" s="367" t="s">
        <v>759</v>
      </c>
      <c r="B922" s="369">
        <v>67</v>
      </c>
      <c r="C922" s="173"/>
      <c r="D922" s="188">
        <f>C922/B922</f>
        <v>0</v>
      </c>
      <c r="E922" s="155"/>
    </row>
    <row r="923" spans="1:5">
      <c r="A923" s="367" t="s">
        <v>760</v>
      </c>
      <c r="B923" s="369">
        <v>0</v>
      </c>
      <c r="C923" s="173"/>
      <c r="D923" s="188"/>
      <c r="E923" s="155"/>
    </row>
    <row r="924" spans="1:5">
      <c r="A924" s="367" t="s">
        <v>761</v>
      </c>
      <c r="B924" s="369">
        <v>364</v>
      </c>
      <c r="C924" s="339">
        <v>419</v>
      </c>
      <c r="D924" s="188">
        <f>C924/B924</f>
        <v>1.1510989010989</v>
      </c>
      <c r="E924" s="155"/>
    </row>
    <row r="925" spans="1:5">
      <c r="A925" s="367" t="s">
        <v>762</v>
      </c>
      <c r="B925" s="369">
        <v>0</v>
      </c>
      <c r="C925" s="173"/>
      <c r="D925" s="188"/>
      <c r="E925" s="155"/>
    </row>
    <row r="926" spans="1:5">
      <c r="A926" s="367" t="s">
        <v>763</v>
      </c>
      <c r="B926" s="369">
        <v>0</v>
      </c>
      <c r="C926" s="173"/>
      <c r="D926" s="188"/>
      <c r="E926" s="155"/>
    </row>
    <row r="927" spans="1:5">
      <c r="A927" s="367" t="s">
        <v>764</v>
      </c>
      <c r="B927" s="369">
        <v>0</v>
      </c>
      <c r="C927" s="173"/>
      <c r="D927" s="188"/>
      <c r="E927" s="155"/>
    </row>
    <row r="928" spans="1:5">
      <c r="A928" s="367" t="s">
        <v>765</v>
      </c>
      <c r="B928" s="369">
        <v>0</v>
      </c>
      <c r="C928" s="173"/>
      <c r="D928" s="188"/>
      <c r="E928" s="155"/>
    </row>
    <row r="929" spans="1:5">
      <c r="A929" s="367" t="s">
        <v>766</v>
      </c>
      <c r="B929" s="369">
        <v>0</v>
      </c>
      <c r="C929" s="173"/>
      <c r="D929" s="188"/>
      <c r="E929" s="155"/>
    </row>
    <row r="930" spans="1:5">
      <c r="A930" s="367" t="s">
        <v>767</v>
      </c>
      <c r="B930" s="369">
        <v>0</v>
      </c>
      <c r="C930" s="173"/>
      <c r="D930" s="188"/>
      <c r="E930" s="155"/>
    </row>
    <row r="931" spans="1:5">
      <c r="A931" s="367" t="s">
        <v>768</v>
      </c>
      <c r="B931" s="369">
        <v>0</v>
      </c>
      <c r="C931" s="173"/>
      <c r="D931" s="188"/>
      <c r="E931" s="155"/>
    </row>
    <row r="932" spans="1:5">
      <c r="A932" s="367" t="s">
        <v>769</v>
      </c>
      <c r="B932" s="369">
        <v>0</v>
      </c>
      <c r="C932" s="173"/>
      <c r="D932" s="188"/>
      <c r="E932" s="155"/>
    </row>
    <row r="933" spans="1:5">
      <c r="A933" s="367" t="s">
        <v>770</v>
      </c>
      <c r="B933" s="369">
        <v>0</v>
      </c>
      <c r="C933" s="173"/>
      <c r="D933" s="188"/>
      <c r="E933" s="155"/>
    </row>
    <row r="934" spans="1:5">
      <c r="A934" s="367" t="s">
        <v>771</v>
      </c>
      <c r="B934" s="369">
        <v>0</v>
      </c>
      <c r="C934" s="173"/>
      <c r="D934" s="188"/>
      <c r="E934" s="155"/>
    </row>
    <row r="935" spans="1:5">
      <c r="A935" s="367" t="s">
        <v>772</v>
      </c>
      <c r="B935" s="369">
        <v>0</v>
      </c>
      <c r="C935" s="173"/>
      <c r="D935" s="188"/>
      <c r="E935" s="155"/>
    </row>
    <row r="936" spans="1:5">
      <c r="A936" s="367" t="s">
        <v>773</v>
      </c>
      <c r="B936" s="369">
        <v>0</v>
      </c>
      <c r="C936" s="173"/>
      <c r="D936" s="188"/>
      <c r="E936" s="155"/>
    </row>
    <row r="937" spans="1:5">
      <c r="A937" s="367" t="s">
        <v>774</v>
      </c>
      <c r="B937" s="369">
        <v>0</v>
      </c>
      <c r="C937" s="173"/>
      <c r="D937" s="188"/>
      <c r="E937" s="155"/>
    </row>
    <row r="938" spans="1:5">
      <c r="A938" s="366" t="s">
        <v>775</v>
      </c>
      <c r="B938" s="335">
        <f>SUM(B939:B947)</f>
        <v>43</v>
      </c>
      <c r="C938" s="336">
        <f>SUM(C939:C947)</f>
        <v>0</v>
      </c>
      <c r="D938" s="188">
        <f>C938/B938</f>
        <v>0</v>
      </c>
      <c r="E938" s="95"/>
    </row>
    <row r="939" spans="1:5">
      <c r="A939" s="367" t="s">
        <v>64</v>
      </c>
      <c r="B939" s="155"/>
      <c r="C939" s="173"/>
      <c r="D939" s="188"/>
      <c r="E939" s="155"/>
    </row>
    <row r="940" spans="1:5">
      <c r="A940" s="367" t="s">
        <v>65</v>
      </c>
      <c r="B940" s="155">
        <v>8</v>
      </c>
      <c r="C940" s="173"/>
      <c r="D940" s="188">
        <f>C940/B940</f>
        <v>0</v>
      </c>
      <c r="E940" s="155"/>
    </row>
    <row r="941" spans="1:5">
      <c r="A941" s="367" t="s">
        <v>66</v>
      </c>
      <c r="B941" s="155"/>
      <c r="C941" s="173"/>
      <c r="D941" s="188"/>
      <c r="E941" s="155"/>
    </row>
    <row r="942" spans="1:5">
      <c r="A942" s="367" t="s">
        <v>776</v>
      </c>
      <c r="B942" s="155"/>
      <c r="C942" s="173"/>
      <c r="D942" s="188"/>
      <c r="E942" s="155"/>
    </row>
    <row r="943" spans="1:5">
      <c r="A943" s="367" t="s">
        <v>777</v>
      </c>
      <c r="B943" s="155"/>
      <c r="C943" s="173"/>
      <c r="D943" s="188"/>
      <c r="E943" s="155"/>
    </row>
    <row r="944" spans="1:5">
      <c r="A944" s="367" t="s">
        <v>778</v>
      </c>
      <c r="B944" s="155">
        <v>35</v>
      </c>
      <c r="C944" s="173"/>
      <c r="D944" s="188">
        <f>C944/B944</f>
        <v>0</v>
      </c>
      <c r="E944" s="155"/>
    </row>
    <row r="945" spans="1:5">
      <c r="A945" s="367" t="s">
        <v>779</v>
      </c>
      <c r="B945" s="155"/>
      <c r="C945" s="173"/>
      <c r="D945" s="188"/>
      <c r="E945" s="155"/>
    </row>
    <row r="946" spans="1:5">
      <c r="A946" s="367" t="s">
        <v>780</v>
      </c>
      <c r="B946" s="155"/>
      <c r="C946" s="173"/>
      <c r="D946" s="188"/>
      <c r="E946" s="155"/>
    </row>
    <row r="947" spans="1:5">
      <c r="A947" s="367" t="s">
        <v>781</v>
      </c>
      <c r="B947" s="155"/>
      <c r="C947" s="173"/>
      <c r="D947" s="188"/>
      <c r="E947" s="155"/>
    </row>
    <row r="948" spans="1:5">
      <c r="A948" s="366" t="s">
        <v>782</v>
      </c>
      <c r="B948" s="335">
        <f>SUM(B949:B957)</f>
        <v>0</v>
      </c>
      <c r="C948" s="336">
        <f>SUM(C949:C957)</f>
        <v>0</v>
      </c>
      <c r="D948" s="188"/>
      <c r="E948" s="95"/>
    </row>
    <row r="949" spans="1:5">
      <c r="A949" s="367" t="s">
        <v>64</v>
      </c>
      <c r="B949" s="155"/>
      <c r="C949" s="173"/>
      <c r="D949" s="188"/>
      <c r="E949" s="155"/>
    </row>
    <row r="950" spans="1:5">
      <c r="A950" s="367" t="s">
        <v>65</v>
      </c>
      <c r="B950" s="155"/>
      <c r="C950" s="173"/>
      <c r="D950" s="188"/>
      <c r="E950" s="155"/>
    </row>
    <row r="951" spans="1:5">
      <c r="A951" s="367" t="s">
        <v>66</v>
      </c>
      <c r="B951" s="155"/>
      <c r="C951" s="173"/>
      <c r="D951" s="188"/>
      <c r="E951" s="155"/>
    </row>
    <row r="952" spans="1:5">
      <c r="A952" s="367" t="s">
        <v>783</v>
      </c>
      <c r="B952" s="155"/>
      <c r="C952" s="173"/>
      <c r="D952" s="188"/>
      <c r="E952" s="155"/>
    </row>
    <row r="953" spans="1:5">
      <c r="A953" s="367" t="s">
        <v>784</v>
      </c>
      <c r="B953" s="155"/>
      <c r="C953" s="173"/>
      <c r="D953" s="188"/>
      <c r="E953" s="155"/>
    </row>
    <row r="954" spans="1:5">
      <c r="A954" s="367" t="s">
        <v>785</v>
      </c>
      <c r="B954" s="155"/>
      <c r="C954" s="173"/>
      <c r="D954" s="188"/>
      <c r="E954" s="155"/>
    </row>
    <row r="955" spans="1:5">
      <c r="A955" s="367" t="s">
        <v>786</v>
      </c>
      <c r="B955" s="155"/>
      <c r="C955" s="173"/>
      <c r="D955" s="188"/>
      <c r="E955" s="155"/>
    </row>
    <row r="956" spans="1:5">
      <c r="A956" s="367" t="s">
        <v>787</v>
      </c>
      <c r="B956" s="155"/>
      <c r="C956" s="173"/>
      <c r="D956" s="188"/>
      <c r="E956" s="155"/>
    </row>
    <row r="957" spans="1:5">
      <c r="A957" s="367" t="s">
        <v>788</v>
      </c>
      <c r="B957" s="155"/>
      <c r="C957" s="173"/>
      <c r="D957" s="188"/>
      <c r="E957" s="155"/>
    </row>
    <row r="958" spans="1:5">
      <c r="A958" s="366" t="s">
        <v>789</v>
      </c>
      <c r="B958" s="335">
        <f>SUM(B959:B962)</f>
        <v>392</v>
      </c>
      <c r="C958" s="336">
        <f>SUM(C959:C962)</f>
        <v>0</v>
      </c>
      <c r="D958" s="188">
        <f>C958/B958</f>
        <v>0</v>
      </c>
      <c r="E958" s="95"/>
    </row>
    <row r="959" spans="1:5">
      <c r="A959" s="367" t="s">
        <v>790</v>
      </c>
      <c r="B959" s="369">
        <v>0</v>
      </c>
      <c r="C959" s="173"/>
      <c r="D959" s="188"/>
      <c r="E959" s="155"/>
    </row>
    <row r="960" spans="1:5">
      <c r="A960" s="367" t="s">
        <v>791</v>
      </c>
      <c r="B960" s="369">
        <v>295</v>
      </c>
      <c r="C960" s="173"/>
      <c r="D960" s="188">
        <f>C960/B960</f>
        <v>0</v>
      </c>
      <c r="E960" s="155"/>
    </row>
    <row r="961" spans="1:5">
      <c r="A961" s="367" t="s">
        <v>792</v>
      </c>
      <c r="B961" s="369">
        <v>97</v>
      </c>
      <c r="C961" s="173"/>
      <c r="D961" s="188">
        <f>C961/B961</f>
        <v>0</v>
      </c>
      <c r="E961" s="155"/>
    </row>
    <row r="962" spans="1:5">
      <c r="A962" s="367" t="s">
        <v>793</v>
      </c>
      <c r="B962" s="369">
        <v>0</v>
      </c>
      <c r="C962" s="173"/>
      <c r="D962" s="188"/>
      <c r="E962" s="155"/>
    </row>
    <row r="963" spans="1:5">
      <c r="A963" s="366" t="s">
        <v>794</v>
      </c>
      <c r="B963" s="335">
        <f>SUM(B964:B969)</f>
        <v>0</v>
      </c>
      <c r="C963" s="336">
        <f>SUM(C964:C969)</f>
        <v>0</v>
      </c>
      <c r="D963" s="188"/>
      <c r="E963" s="95"/>
    </row>
    <row r="964" spans="1:5">
      <c r="A964" s="367" t="s">
        <v>64</v>
      </c>
      <c r="B964" s="155"/>
      <c r="C964" s="173"/>
      <c r="D964" s="188"/>
      <c r="E964" s="155"/>
    </row>
    <row r="965" spans="1:5">
      <c r="A965" s="367" t="s">
        <v>65</v>
      </c>
      <c r="B965" s="155"/>
      <c r="C965" s="173"/>
      <c r="D965" s="188"/>
      <c r="E965" s="155"/>
    </row>
    <row r="966" spans="1:5">
      <c r="A966" s="367" t="s">
        <v>66</v>
      </c>
      <c r="B966" s="155"/>
      <c r="C966" s="173"/>
      <c r="D966" s="188"/>
      <c r="E966" s="155"/>
    </row>
    <row r="967" spans="1:5">
      <c r="A967" s="367" t="s">
        <v>780</v>
      </c>
      <c r="B967" s="155"/>
      <c r="C967" s="173"/>
      <c r="D967" s="188"/>
      <c r="E967" s="155"/>
    </row>
    <row r="968" spans="1:5">
      <c r="A968" s="367" t="s">
        <v>795</v>
      </c>
      <c r="B968" s="155"/>
      <c r="C968" s="173"/>
      <c r="D968" s="188"/>
      <c r="E968" s="155"/>
    </row>
    <row r="969" spans="1:5">
      <c r="A969" s="367" t="s">
        <v>796</v>
      </c>
      <c r="B969" s="155"/>
      <c r="C969" s="173"/>
      <c r="D969" s="188"/>
      <c r="E969" s="155"/>
    </row>
    <row r="970" spans="1:5">
      <c r="A970" s="366" t="s">
        <v>797</v>
      </c>
      <c r="B970" s="335">
        <f>SUM(B971:B974)</f>
        <v>7635</v>
      </c>
      <c r="C970" s="336">
        <f>SUM(C971:C974)</f>
        <v>6658</v>
      </c>
      <c r="D970" s="188">
        <f>C970/B970</f>
        <v>0.872036673215455</v>
      </c>
      <c r="E970" s="95"/>
    </row>
    <row r="971" spans="1:5">
      <c r="A971" s="367" t="s">
        <v>798</v>
      </c>
      <c r="B971" s="369">
        <v>7500</v>
      </c>
      <c r="C971" s="173">
        <v>6658</v>
      </c>
      <c r="D971" s="188">
        <f>C971/B971</f>
        <v>0.887733333333333</v>
      </c>
      <c r="E971" s="155"/>
    </row>
    <row r="972" spans="1:5">
      <c r="A972" s="367" t="s">
        <v>799</v>
      </c>
      <c r="B972" s="369">
        <v>135</v>
      </c>
      <c r="C972" s="173"/>
      <c r="D972" s="188">
        <f>C972/B972</f>
        <v>0</v>
      </c>
      <c r="E972" s="155"/>
    </row>
    <row r="973" spans="1:5">
      <c r="A973" s="367" t="s">
        <v>800</v>
      </c>
      <c r="B973" s="155"/>
      <c r="C973" s="173"/>
      <c r="D973" s="188"/>
      <c r="E973" s="155"/>
    </row>
    <row r="974" spans="1:5">
      <c r="A974" s="367" t="s">
        <v>801</v>
      </c>
      <c r="B974" s="155"/>
      <c r="C974" s="173"/>
      <c r="D974" s="188"/>
      <c r="E974" s="155"/>
    </row>
    <row r="975" spans="1:5">
      <c r="A975" s="366" t="s">
        <v>802</v>
      </c>
      <c r="B975" s="335">
        <f>SUM(B976:B977)</f>
        <v>0</v>
      </c>
      <c r="C975" s="336">
        <f>SUM(C976:C977)</f>
        <v>0</v>
      </c>
      <c r="D975" s="188"/>
      <c r="E975" s="95"/>
    </row>
    <row r="976" spans="1:5">
      <c r="A976" s="367" t="s">
        <v>803</v>
      </c>
      <c r="B976" s="155"/>
      <c r="C976" s="173"/>
      <c r="D976" s="188"/>
      <c r="E976" s="155"/>
    </row>
    <row r="977" spans="1:5">
      <c r="A977" s="367" t="s">
        <v>804</v>
      </c>
      <c r="B977" s="155"/>
      <c r="C977" s="173"/>
      <c r="D977" s="188"/>
      <c r="E977" s="155"/>
    </row>
    <row r="978" spans="1:5">
      <c r="A978" s="368" t="s">
        <v>805</v>
      </c>
      <c r="B978" s="104">
        <f>SUM(B979,B989,B1005,B1010,B1024,B1031,B1038)</f>
        <v>1859</v>
      </c>
      <c r="C978" s="333">
        <f>SUM(C979,C989,C1005,C1010,C1024,C1031,C1038)</f>
        <v>0</v>
      </c>
      <c r="D978" s="186">
        <f>C978/B978</f>
        <v>0</v>
      </c>
      <c r="E978" s="104"/>
    </row>
    <row r="979" spans="1:5">
      <c r="A979" s="366" t="s">
        <v>806</v>
      </c>
      <c r="B979" s="335">
        <f>SUM(B980:B988)</f>
        <v>0</v>
      </c>
      <c r="C979" s="336">
        <f>SUM(C980:C988)</f>
        <v>0</v>
      </c>
      <c r="D979" s="188"/>
      <c r="E979" s="95"/>
    </row>
    <row r="980" spans="1:5">
      <c r="A980" s="367" t="s">
        <v>64</v>
      </c>
      <c r="B980" s="155"/>
      <c r="C980" s="173"/>
      <c r="D980" s="188"/>
      <c r="E980" s="155"/>
    </row>
    <row r="981" spans="1:5">
      <c r="A981" s="367" t="s">
        <v>65</v>
      </c>
      <c r="B981" s="155"/>
      <c r="C981" s="173"/>
      <c r="D981" s="188"/>
      <c r="E981" s="155"/>
    </row>
    <row r="982" spans="1:5">
      <c r="A982" s="367" t="s">
        <v>66</v>
      </c>
      <c r="B982" s="155"/>
      <c r="C982" s="173"/>
      <c r="D982" s="188"/>
      <c r="E982" s="155"/>
    </row>
    <row r="983" spans="1:5">
      <c r="A983" s="367" t="s">
        <v>807</v>
      </c>
      <c r="B983" s="155"/>
      <c r="C983" s="173"/>
      <c r="D983" s="188"/>
      <c r="E983" s="155"/>
    </row>
    <row r="984" spans="1:5">
      <c r="A984" s="367" t="s">
        <v>808</v>
      </c>
      <c r="B984" s="155"/>
      <c r="C984" s="173"/>
      <c r="D984" s="188"/>
      <c r="E984" s="155"/>
    </row>
    <row r="985" spans="1:5">
      <c r="A985" s="367" t="s">
        <v>809</v>
      </c>
      <c r="B985" s="155"/>
      <c r="C985" s="173"/>
      <c r="D985" s="188"/>
      <c r="E985" s="155"/>
    </row>
    <row r="986" spans="1:5">
      <c r="A986" s="367" t="s">
        <v>810</v>
      </c>
      <c r="B986" s="155"/>
      <c r="C986" s="173"/>
      <c r="D986" s="188"/>
      <c r="E986" s="155"/>
    </row>
    <row r="987" spans="1:5">
      <c r="A987" s="367" t="s">
        <v>811</v>
      </c>
      <c r="B987" s="155"/>
      <c r="C987" s="173"/>
      <c r="D987" s="188"/>
      <c r="E987" s="155"/>
    </row>
    <row r="988" spans="1:5">
      <c r="A988" s="367" t="s">
        <v>812</v>
      </c>
      <c r="B988" s="155"/>
      <c r="C988" s="173"/>
      <c r="D988" s="188"/>
      <c r="E988" s="155"/>
    </row>
    <row r="989" spans="1:5">
      <c r="A989" s="366" t="s">
        <v>813</v>
      </c>
      <c r="B989" s="335">
        <f>SUM(B990:B1004)</f>
        <v>0</v>
      </c>
      <c r="C989" s="336">
        <f>SUM(C990:C1004)</f>
        <v>0</v>
      </c>
      <c r="D989" s="188"/>
      <c r="E989" s="95"/>
    </row>
    <row r="990" spans="1:5">
      <c r="A990" s="367" t="s">
        <v>64</v>
      </c>
      <c r="B990" s="155"/>
      <c r="C990" s="173"/>
      <c r="D990" s="188"/>
      <c r="E990" s="155"/>
    </row>
    <row r="991" spans="1:5">
      <c r="A991" s="367" t="s">
        <v>65</v>
      </c>
      <c r="B991" s="155"/>
      <c r="C991" s="173"/>
      <c r="D991" s="188"/>
      <c r="E991" s="155"/>
    </row>
    <row r="992" spans="1:5">
      <c r="A992" s="367" t="s">
        <v>66</v>
      </c>
      <c r="B992" s="155"/>
      <c r="C992" s="173"/>
      <c r="D992" s="188"/>
      <c r="E992" s="155"/>
    </row>
    <row r="993" spans="1:5">
      <c r="A993" s="367" t="s">
        <v>814</v>
      </c>
      <c r="B993" s="155"/>
      <c r="C993" s="173"/>
      <c r="D993" s="188"/>
      <c r="E993" s="155"/>
    </row>
    <row r="994" spans="1:5">
      <c r="A994" s="367" t="s">
        <v>815</v>
      </c>
      <c r="B994" s="155"/>
      <c r="C994" s="173"/>
      <c r="D994" s="188"/>
      <c r="E994" s="155"/>
    </row>
    <row r="995" spans="1:5">
      <c r="A995" s="367" t="s">
        <v>816</v>
      </c>
      <c r="B995" s="155"/>
      <c r="C995" s="173"/>
      <c r="D995" s="188"/>
      <c r="E995" s="155"/>
    </row>
    <row r="996" spans="1:5">
      <c r="A996" s="367" t="s">
        <v>817</v>
      </c>
      <c r="B996" s="155"/>
      <c r="C996" s="173"/>
      <c r="D996" s="188"/>
      <c r="E996" s="155"/>
    </row>
    <row r="997" spans="1:5">
      <c r="A997" s="367" t="s">
        <v>818</v>
      </c>
      <c r="B997" s="155"/>
      <c r="C997" s="173"/>
      <c r="D997" s="188"/>
      <c r="E997" s="155"/>
    </row>
    <row r="998" spans="1:5">
      <c r="A998" s="367" t="s">
        <v>819</v>
      </c>
      <c r="B998" s="155"/>
      <c r="C998" s="173"/>
      <c r="D998" s="188"/>
      <c r="E998" s="155"/>
    </row>
    <row r="999" spans="1:5">
      <c r="A999" s="367" t="s">
        <v>820</v>
      </c>
      <c r="B999" s="155"/>
      <c r="C999" s="173"/>
      <c r="D999" s="188"/>
      <c r="E999" s="155"/>
    </row>
    <row r="1000" spans="1:5">
      <c r="A1000" s="367" t="s">
        <v>821</v>
      </c>
      <c r="B1000" s="155"/>
      <c r="C1000" s="173"/>
      <c r="D1000" s="188"/>
      <c r="E1000" s="155"/>
    </row>
    <row r="1001" spans="1:5">
      <c r="A1001" s="367" t="s">
        <v>822</v>
      </c>
      <c r="B1001" s="155"/>
      <c r="C1001" s="173"/>
      <c r="D1001" s="188"/>
      <c r="E1001" s="155"/>
    </row>
    <row r="1002" spans="1:5">
      <c r="A1002" s="367" t="s">
        <v>823</v>
      </c>
      <c r="B1002" s="155"/>
      <c r="C1002" s="173"/>
      <c r="D1002" s="188"/>
      <c r="E1002" s="155"/>
    </row>
    <row r="1003" spans="1:5">
      <c r="A1003" s="367" t="s">
        <v>824</v>
      </c>
      <c r="B1003" s="155"/>
      <c r="C1003" s="173"/>
      <c r="D1003" s="188"/>
      <c r="E1003" s="155"/>
    </row>
    <row r="1004" spans="1:5">
      <c r="A1004" s="367" t="s">
        <v>825</v>
      </c>
      <c r="B1004" s="155"/>
      <c r="C1004" s="173"/>
      <c r="D1004" s="188"/>
      <c r="E1004" s="155"/>
    </row>
    <row r="1005" spans="1:5">
      <c r="A1005" s="366" t="s">
        <v>826</v>
      </c>
      <c r="B1005" s="335">
        <f>SUM(B1006:B1009)</f>
        <v>0</v>
      </c>
      <c r="C1005" s="336">
        <f>SUM(C1006:C1009)</f>
        <v>0</v>
      </c>
      <c r="D1005" s="188"/>
      <c r="E1005" s="95"/>
    </row>
    <row r="1006" spans="1:5">
      <c r="A1006" s="367" t="s">
        <v>64</v>
      </c>
      <c r="B1006" s="155"/>
      <c r="C1006" s="173"/>
      <c r="D1006" s="188"/>
      <c r="E1006" s="155"/>
    </row>
    <row r="1007" spans="1:5">
      <c r="A1007" s="367" t="s">
        <v>65</v>
      </c>
      <c r="B1007" s="155"/>
      <c r="C1007" s="173"/>
      <c r="D1007" s="188"/>
      <c r="E1007" s="155"/>
    </row>
    <row r="1008" spans="1:5">
      <c r="A1008" s="367" t="s">
        <v>66</v>
      </c>
      <c r="B1008" s="155"/>
      <c r="C1008" s="173"/>
      <c r="D1008" s="188"/>
      <c r="E1008" s="155"/>
    </row>
    <row r="1009" spans="1:5">
      <c r="A1009" s="367" t="s">
        <v>827</v>
      </c>
      <c r="B1009" s="155"/>
      <c r="C1009" s="173"/>
      <c r="D1009" s="188"/>
      <c r="E1009" s="155"/>
    </row>
    <row r="1010" spans="1:5">
      <c r="A1010" s="366" t="s">
        <v>828</v>
      </c>
      <c r="B1010" s="335">
        <f>SUM(B1011:B1023)</f>
        <v>0</v>
      </c>
      <c r="C1010" s="336">
        <f>SUM(C1011:C1023)</f>
        <v>0</v>
      </c>
      <c r="D1010" s="188"/>
      <c r="E1010" s="95"/>
    </row>
    <row r="1011" spans="1:5">
      <c r="A1011" s="367" t="s">
        <v>64</v>
      </c>
      <c r="B1011" s="155"/>
      <c r="C1011" s="173"/>
      <c r="D1011" s="188"/>
      <c r="E1011" s="155"/>
    </row>
    <row r="1012" spans="1:5">
      <c r="A1012" s="367" t="s">
        <v>65</v>
      </c>
      <c r="B1012" s="155"/>
      <c r="C1012" s="173"/>
      <c r="D1012" s="188"/>
      <c r="E1012" s="155"/>
    </row>
    <row r="1013" spans="1:5">
      <c r="A1013" s="367" t="s">
        <v>66</v>
      </c>
      <c r="B1013" s="155"/>
      <c r="C1013" s="173"/>
      <c r="D1013" s="188"/>
      <c r="E1013" s="155"/>
    </row>
    <row r="1014" spans="1:5">
      <c r="A1014" s="367" t="s">
        <v>829</v>
      </c>
      <c r="B1014" s="155"/>
      <c r="C1014" s="173"/>
      <c r="D1014" s="188"/>
      <c r="E1014" s="155"/>
    </row>
    <row r="1015" spans="1:5">
      <c r="A1015" s="367" t="s">
        <v>830</v>
      </c>
      <c r="B1015" s="155"/>
      <c r="C1015" s="173"/>
      <c r="D1015" s="188"/>
      <c r="E1015" s="155"/>
    </row>
    <row r="1016" spans="1:5">
      <c r="A1016" s="367" t="s">
        <v>831</v>
      </c>
      <c r="B1016" s="155"/>
      <c r="C1016" s="173"/>
      <c r="D1016" s="188"/>
      <c r="E1016" s="155"/>
    </row>
    <row r="1017" spans="1:5">
      <c r="A1017" s="367" t="s">
        <v>832</v>
      </c>
      <c r="B1017" s="155"/>
      <c r="C1017" s="173"/>
      <c r="D1017" s="188"/>
      <c r="E1017" s="155"/>
    </row>
    <row r="1018" spans="1:5">
      <c r="A1018" s="367" t="s">
        <v>833</v>
      </c>
      <c r="B1018" s="155"/>
      <c r="C1018" s="173"/>
      <c r="D1018" s="188"/>
      <c r="E1018" s="155"/>
    </row>
    <row r="1019" spans="1:5">
      <c r="A1019" s="367" t="s">
        <v>834</v>
      </c>
      <c r="B1019" s="155"/>
      <c r="C1019" s="173"/>
      <c r="D1019" s="188"/>
      <c r="E1019" s="155"/>
    </row>
    <row r="1020" spans="1:5">
      <c r="A1020" s="367" t="s">
        <v>835</v>
      </c>
      <c r="B1020" s="155"/>
      <c r="C1020" s="173"/>
      <c r="D1020" s="188"/>
      <c r="E1020" s="155"/>
    </row>
    <row r="1021" spans="1:5">
      <c r="A1021" s="367" t="s">
        <v>780</v>
      </c>
      <c r="B1021" s="155"/>
      <c r="C1021" s="173"/>
      <c r="D1021" s="188"/>
      <c r="E1021" s="155"/>
    </row>
    <row r="1022" spans="1:5">
      <c r="A1022" s="367" t="s">
        <v>836</v>
      </c>
      <c r="B1022" s="155"/>
      <c r="C1022" s="173"/>
      <c r="D1022" s="188"/>
      <c r="E1022" s="155"/>
    </row>
    <row r="1023" spans="1:5">
      <c r="A1023" s="367" t="s">
        <v>837</v>
      </c>
      <c r="B1023" s="155"/>
      <c r="C1023" s="173"/>
      <c r="D1023" s="188"/>
      <c r="E1023" s="155"/>
    </row>
    <row r="1024" spans="1:5">
      <c r="A1024" s="366" t="s">
        <v>838</v>
      </c>
      <c r="B1024" s="335">
        <f>SUM(B1025:B1030)</f>
        <v>0</v>
      </c>
      <c r="C1024" s="336">
        <f>SUM(C1025:C1030)</f>
        <v>0</v>
      </c>
      <c r="D1024" s="188"/>
      <c r="E1024" s="95"/>
    </row>
    <row r="1025" spans="1:5">
      <c r="A1025" s="367" t="s">
        <v>64</v>
      </c>
      <c r="B1025" s="155"/>
      <c r="C1025" s="173"/>
      <c r="D1025" s="188"/>
      <c r="E1025" s="155"/>
    </row>
    <row r="1026" spans="1:5">
      <c r="A1026" s="367" t="s">
        <v>65</v>
      </c>
      <c r="B1026" s="155"/>
      <c r="C1026" s="173"/>
      <c r="D1026" s="188"/>
      <c r="E1026" s="155"/>
    </row>
    <row r="1027" spans="1:5">
      <c r="A1027" s="367" t="s">
        <v>66</v>
      </c>
      <c r="B1027" s="155"/>
      <c r="C1027" s="173"/>
      <c r="D1027" s="188"/>
      <c r="E1027" s="155"/>
    </row>
    <row r="1028" spans="1:5">
      <c r="A1028" s="367" t="s">
        <v>839</v>
      </c>
      <c r="B1028" s="155"/>
      <c r="C1028" s="173"/>
      <c r="D1028" s="188"/>
      <c r="E1028" s="155"/>
    </row>
    <row r="1029" spans="1:5">
      <c r="A1029" s="367" t="s">
        <v>840</v>
      </c>
      <c r="B1029" s="155"/>
      <c r="C1029" s="173"/>
      <c r="D1029" s="188"/>
      <c r="E1029" s="155"/>
    </row>
    <row r="1030" spans="1:5">
      <c r="A1030" s="367" t="s">
        <v>841</v>
      </c>
      <c r="B1030" s="155"/>
      <c r="C1030" s="173"/>
      <c r="D1030" s="188"/>
      <c r="E1030" s="155"/>
    </row>
    <row r="1031" spans="1:5">
      <c r="A1031" s="366" t="s">
        <v>842</v>
      </c>
      <c r="B1031" s="335">
        <f>SUM(B1032:B1037)</f>
        <v>346</v>
      </c>
      <c r="C1031" s="336">
        <f>SUM(C1032:C1037)</f>
        <v>0</v>
      </c>
      <c r="D1031" s="188">
        <f>C1031/B1031</f>
        <v>0</v>
      </c>
      <c r="E1031" s="95"/>
    </row>
    <row r="1032" spans="1:5">
      <c r="A1032" s="367" t="s">
        <v>64</v>
      </c>
      <c r="B1032" s="155"/>
      <c r="C1032" s="173"/>
      <c r="D1032" s="188"/>
      <c r="E1032" s="155"/>
    </row>
    <row r="1033" spans="1:5">
      <c r="A1033" s="367" t="s">
        <v>65</v>
      </c>
      <c r="B1033" s="155"/>
      <c r="C1033" s="173"/>
      <c r="D1033" s="188"/>
      <c r="E1033" s="155"/>
    </row>
    <row r="1034" spans="1:5">
      <c r="A1034" s="367" t="s">
        <v>66</v>
      </c>
      <c r="B1034" s="155"/>
      <c r="C1034" s="173"/>
      <c r="D1034" s="188"/>
      <c r="E1034" s="155"/>
    </row>
    <row r="1035" spans="1:5">
      <c r="A1035" s="367" t="s">
        <v>843</v>
      </c>
      <c r="B1035" s="155"/>
      <c r="C1035" s="173"/>
      <c r="D1035" s="188"/>
      <c r="E1035" s="155"/>
    </row>
    <row r="1036" spans="1:5">
      <c r="A1036" s="367" t="s">
        <v>844</v>
      </c>
      <c r="B1036" s="155"/>
      <c r="C1036" s="173"/>
      <c r="D1036" s="188"/>
      <c r="E1036" s="155"/>
    </row>
    <row r="1037" spans="1:5">
      <c r="A1037" s="367" t="s">
        <v>845</v>
      </c>
      <c r="B1037" s="155">
        <v>346</v>
      </c>
      <c r="C1037" s="173"/>
      <c r="D1037" s="188">
        <f>C1037/B1037</f>
        <v>0</v>
      </c>
      <c r="E1037" s="155"/>
    </row>
    <row r="1038" spans="1:5">
      <c r="A1038" s="366" t="s">
        <v>846</v>
      </c>
      <c r="B1038" s="335">
        <f>SUM(B1039:B1043)</f>
        <v>1513</v>
      </c>
      <c r="C1038" s="336">
        <f>SUM(C1039:C1043)</f>
        <v>0</v>
      </c>
      <c r="D1038" s="188">
        <f>C1038/B1038</f>
        <v>0</v>
      </c>
      <c r="E1038" s="95"/>
    </row>
    <row r="1039" spans="1:5">
      <c r="A1039" s="367" t="s">
        <v>847</v>
      </c>
      <c r="B1039" s="155"/>
      <c r="C1039" s="173"/>
      <c r="D1039" s="188"/>
      <c r="E1039" s="155"/>
    </row>
    <row r="1040" spans="1:5">
      <c r="A1040" s="367" t="s">
        <v>848</v>
      </c>
      <c r="B1040" s="155">
        <v>961</v>
      </c>
      <c r="C1040" s="173"/>
      <c r="D1040" s="188">
        <f>C1040/B1040</f>
        <v>0</v>
      </c>
      <c r="E1040" s="155"/>
    </row>
    <row r="1041" spans="1:5">
      <c r="A1041" s="367" t="s">
        <v>849</v>
      </c>
      <c r="B1041" s="155"/>
      <c r="C1041" s="173"/>
      <c r="D1041" s="188"/>
      <c r="E1041" s="155"/>
    </row>
    <row r="1042" spans="1:5">
      <c r="A1042" s="367" t="s">
        <v>850</v>
      </c>
      <c r="B1042" s="155">
        <v>552</v>
      </c>
      <c r="C1042" s="173"/>
      <c r="D1042" s="188">
        <f>C1042/B1042</f>
        <v>0</v>
      </c>
      <c r="E1042" s="155"/>
    </row>
    <row r="1043" spans="1:5">
      <c r="A1043" s="367" t="s">
        <v>851</v>
      </c>
      <c r="B1043" s="155"/>
      <c r="C1043" s="173"/>
      <c r="D1043" s="188"/>
      <c r="E1043" s="155"/>
    </row>
    <row r="1044" spans="1:5">
      <c r="A1044" s="368" t="s">
        <v>852</v>
      </c>
      <c r="B1044" s="104">
        <f>SUM(B1045,B1055,B1061,B1063)</f>
        <v>487</v>
      </c>
      <c r="C1044" s="333">
        <f>SUM(C1045,C1055,C1061,C1063)</f>
        <v>100</v>
      </c>
      <c r="D1044" s="186">
        <f>C1044/B1044</f>
        <v>0.205338809034908</v>
      </c>
      <c r="E1044" s="104"/>
    </row>
    <row r="1045" spans="1:5">
      <c r="A1045" s="366" t="s">
        <v>853</v>
      </c>
      <c r="B1045" s="335">
        <f>SUM(B1046:B1054)</f>
        <v>387</v>
      </c>
      <c r="C1045" s="336">
        <f>SUM(C1046:C1054)</f>
        <v>100</v>
      </c>
      <c r="D1045" s="188">
        <f>C1045/B1045</f>
        <v>0.258397932816537</v>
      </c>
      <c r="E1045" s="95"/>
    </row>
    <row r="1046" spans="1:5">
      <c r="A1046" s="367" t="s">
        <v>64</v>
      </c>
      <c r="B1046" s="155"/>
      <c r="C1046" s="173"/>
      <c r="D1046" s="188"/>
      <c r="E1046" s="155"/>
    </row>
    <row r="1047" spans="1:5">
      <c r="A1047" s="367" t="s">
        <v>65</v>
      </c>
      <c r="B1047" s="155"/>
      <c r="C1047" s="173"/>
      <c r="D1047" s="188"/>
      <c r="E1047" s="155"/>
    </row>
    <row r="1048" spans="1:5">
      <c r="A1048" s="367" t="s">
        <v>66</v>
      </c>
      <c r="B1048" s="155"/>
      <c r="C1048" s="173"/>
      <c r="D1048" s="188"/>
      <c r="E1048" s="155"/>
    </row>
    <row r="1049" spans="1:5">
      <c r="A1049" s="367" t="s">
        <v>854</v>
      </c>
      <c r="B1049" s="155"/>
      <c r="C1049" s="173"/>
      <c r="D1049" s="188"/>
      <c r="E1049" s="155"/>
    </row>
    <row r="1050" spans="1:5">
      <c r="A1050" s="367" t="s">
        <v>855</v>
      </c>
      <c r="B1050" s="155"/>
      <c r="C1050" s="173"/>
      <c r="D1050" s="188"/>
      <c r="E1050" s="155"/>
    </row>
    <row r="1051" spans="1:5">
      <c r="A1051" s="367" t="s">
        <v>856</v>
      </c>
      <c r="B1051" s="155"/>
      <c r="C1051" s="173"/>
      <c r="D1051" s="188"/>
      <c r="E1051" s="155"/>
    </row>
    <row r="1052" spans="1:5">
      <c r="A1052" s="367" t="s">
        <v>857</v>
      </c>
      <c r="B1052" s="155"/>
      <c r="C1052" s="173"/>
      <c r="D1052" s="188"/>
      <c r="E1052" s="155"/>
    </row>
    <row r="1053" spans="1:5">
      <c r="A1053" s="367" t="s">
        <v>73</v>
      </c>
      <c r="B1053" s="155"/>
      <c r="C1053" s="173"/>
      <c r="D1053" s="188"/>
      <c r="E1053" s="155"/>
    </row>
    <row r="1054" spans="1:5">
      <c r="A1054" s="367" t="s">
        <v>858</v>
      </c>
      <c r="B1054" s="155">
        <v>387</v>
      </c>
      <c r="C1054" s="173">
        <v>100</v>
      </c>
      <c r="D1054" s="188">
        <f>C1054/B1054</f>
        <v>0.258397932816537</v>
      </c>
      <c r="E1054" s="155"/>
    </row>
    <row r="1055" spans="1:5">
      <c r="A1055" s="366" t="s">
        <v>859</v>
      </c>
      <c r="B1055" s="335">
        <f>SUM(B1056:B1060)</f>
        <v>0</v>
      </c>
      <c r="C1055" s="336">
        <f>SUM(C1056:C1060)</f>
        <v>0</v>
      </c>
      <c r="D1055" s="188"/>
      <c r="E1055" s="95"/>
    </row>
    <row r="1056" spans="1:5">
      <c r="A1056" s="367" t="s">
        <v>64</v>
      </c>
      <c r="B1056" s="155"/>
      <c r="C1056" s="173"/>
      <c r="D1056" s="188"/>
      <c r="E1056" s="155"/>
    </row>
    <row r="1057" spans="1:5">
      <c r="A1057" s="367" t="s">
        <v>65</v>
      </c>
      <c r="B1057" s="155"/>
      <c r="C1057" s="173"/>
      <c r="D1057" s="188"/>
      <c r="E1057" s="155"/>
    </row>
    <row r="1058" spans="1:5">
      <c r="A1058" s="367" t="s">
        <v>66</v>
      </c>
      <c r="B1058" s="155"/>
      <c r="C1058" s="173"/>
      <c r="D1058" s="188"/>
      <c r="E1058" s="155"/>
    </row>
    <row r="1059" spans="1:5">
      <c r="A1059" s="367" t="s">
        <v>860</v>
      </c>
      <c r="B1059" s="155"/>
      <c r="C1059" s="173"/>
      <c r="D1059" s="188"/>
      <c r="E1059" s="155"/>
    </row>
    <row r="1060" spans="1:5">
      <c r="A1060" s="367" t="s">
        <v>861</v>
      </c>
      <c r="B1060" s="155"/>
      <c r="C1060" s="173"/>
      <c r="D1060" s="188"/>
      <c r="E1060" s="155"/>
    </row>
    <row r="1061" spans="1:5">
      <c r="A1061" s="366" t="s">
        <v>862</v>
      </c>
      <c r="B1061" s="335">
        <f>B1062</f>
        <v>0</v>
      </c>
      <c r="C1061" s="336">
        <f>C1062</f>
        <v>0</v>
      </c>
      <c r="D1061" s="188"/>
      <c r="E1061" s="95"/>
    </row>
    <row r="1062" spans="1:5">
      <c r="A1062" s="367" t="s">
        <v>863</v>
      </c>
      <c r="B1062" s="155"/>
      <c r="C1062" s="173"/>
      <c r="D1062" s="188"/>
      <c r="E1062" s="155"/>
    </row>
    <row r="1063" spans="1:5">
      <c r="A1063" s="366" t="s">
        <v>862</v>
      </c>
      <c r="B1063" s="335">
        <v>100</v>
      </c>
      <c r="C1063" s="336"/>
      <c r="D1063" s="188">
        <f>C1063/B1063</f>
        <v>0</v>
      </c>
      <c r="E1063" s="95"/>
    </row>
    <row r="1064" spans="1:5">
      <c r="A1064" s="368" t="s">
        <v>864</v>
      </c>
      <c r="B1064" s="104">
        <f>SUM(B1065,B1072,B1078)</f>
        <v>0</v>
      </c>
      <c r="C1064" s="333">
        <f>SUM(C1065,C1072,C1078)</f>
        <v>0</v>
      </c>
      <c r="D1064" s="186"/>
      <c r="E1064" s="104"/>
    </row>
    <row r="1065" spans="1:5">
      <c r="A1065" s="366" t="s">
        <v>865</v>
      </c>
      <c r="B1065" s="335">
        <f>SUM(B1066:B1071)</f>
        <v>0</v>
      </c>
      <c r="C1065" s="336">
        <f>SUM(C1066:C1071)</f>
        <v>0</v>
      </c>
      <c r="D1065" s="188"/>
      <c r="E1065" s="95"/>
    </row>
    <row r="1066" spans="1:5">
      <c r="A1066" s="367" t="s">
        <v>64</v>
      </c>
      <c r="B1066" s="155"/>
      <c r="C1066" s="173"/>
      <c r="D1066" s="188"/>
      <c r="E1066" s="155"/>
    </row>
    <row r="1067" spans="1:5">
      <c r="A1067" s="367" t="s">
        <v>65</v>
      </c>
      <c r="B1067" s="155"/>
      <c r="C1067" s="173"/>
      <c r="D1067" s="188"/>
      <c r="E1067" s="155"/>
    </row>
    <row r="1068" spans="1:5">
      <c r="A1068" s="367" t="s">
        <v>66</v>
      </c>
      <c r="B1068" s="155"/>
      <c r="C1068" s="173"/>
      <c r="D1068" s="188"/>
      <c r="E1068" s="155"/>
    </row>
    <row r="1069" spans="1:5">
      <c r="A1069" s="367" t="s">
        <v>866</v>
      </c>
      <c r="B1069" s="155"/>
      <c r="C1069" s="173"/>
      <c r="D1069" s="188"/>
      <c r="E1069" s="155"/>
    </row>
    <row r="1070" spans="1:5">
      <c r="A1070" s="367" t="s">
        <v>73</v>
      </c>
      <c r="B1070" s="155"/>
      <c r="C1070" s="173"/>
      <c r="D1070" s="188"/>
      <c r="E1070" s="155"/>
    </row>
    <row r="1071" spans="1:5">
      <c r="A1071" s="367" t="s">
        <v>867</v>
      </c>
      <c r="B1071" s="155"/>
      <c r="C1071" s="173"/>
      <c r="D1071" s="188"/>
      <c r="E1071" s="155"/>
    </row>
    <row r="1072" spans="1:5">
      <c r="A1072" s="366" t="s">
        <v>868</v>
      </c>
      <c r="B1072" s="335">
        <f>SUM(B1073:B1077)</f>
        <v>0</v>
      </c>
      <c r="C1072" s="336">
        <f>SUM(C1073:C1077)</f>
        <v>0</v>
      </c>
      <c r="D1072" s="188"/>
      <c r="E1072" s="95"/>
    </row>
    <row r="1073" spans="1:5">
      <c r="A1073" s="367" t="s">
        <v>869</v>
      </c>
      <c r="B1073" s="155"/>
      <c r="C1073" s="173"/>
      <c r="D1073" s="188"/>
      <c r="E1073" s="155"/>
    </row>
    <row r="1074" spans="1:5">
      <c r="A1074" s="370" t="s">
        <v>870</v>
      </c>
      <c r="B1074" s="155"/>
      <c r="C1074" s="173"/>
      <c r="D1074" s="188"/>
      <c r="E1074" s="155"/>
    </row>
    <row r="1075" spans="1:5">
      <c r="A1075" s="367" t="s">
        <v>871</v>
      </c>
      <c r="B1075" s="155"/>
      <c r="C1075" s="173"/>
      <c r="D1075" s="188"/>
      <c r="E1075" s="155"/>
    </row>
    <row r="1076" spans="1:5">
      <c r="A1076" s="367" t="s">
        <v>872</v>
      </c>
      <c r="B1076" s="155"/>
      <c r="C1076" s="173"/>
      <c r="D1076" s="188"/>
      <c r="E1076" s="155"/>
    </row>
    <row r="1077" spans="1:5">
      <c r="A1077" s="367" t="s">
        <v>873</v>
      </c>
      <c r="B1077" s="155"/>
      <c r="C1077" s="173"/>
      <c r="D1077" s="188"/>
      <c r="E1077" s="155"/>
    </row>
    <row r="1078" spans="1:5">
      <c r="A1078" s="366" t="s">
        <v>874</v>
      </c>
      <c r="B1078" s="335"/>
      <c r="C1078" s="336"/>
      <c r="D1078" s="188"/>
      <c r="E1078" s="95"/>
    </row>
    <row r="1079" spans="1:5">
      <c r="A1079" s="368" t="s">
        <v>875</v>
      </c>
      <c r="B1079" s="104">
        <f>SUM(B1080:B1088)</f>
        <v>0</v>
      </c>
      <c r="C1079" s="333">
        <f>SUM(C1080:C1088)</f>
        <v>0</v>
      </c>
      <c r="D1079" s="188"/>
      <c r="E1079" s="104"/>
    </row>
    <row r="1080" spans="1:5">
      <c r="A1080" s="367" t="s">
        <v>876</v>
      </c>
      <c r="B1080" s="155"/>
      <c r="C1080" s="173"/>
      <c r="D1080" s="188"/>
      <c r="E1080" s="155"/>
    </row>
    <row r="1081" spans="1:5">
      <c r="A1081" s="367" t="s">
        <v>877</v>
      </c>
      <c r="B1081" s="155"/>
      <c r="C1081" s="173"/>
      <c r="D1081" s="188"/>
      <c r="E1081" s="155"/>
    </row>
    <row r="1082" spans="1:5">
      <c r="A1082" s="367" t="s">
        <v>878</v>
      </c>
      <c r="B1082" s="155"/>
      <c r="C1082" s="173"/>
      <c r="D1082" s="188"/>
      <c r="E1082" s="155"/>
    </row>
    <row r="1083" spans="1:5">
      <c r="A1083" s="367" t="s">
        <v>879</v>
      </c>
      <c r="B1083" s="155"/>
      <c r="C1083" s="173"/>
      <c r="D1083" s="188"/>
      <c r="E1083" s="155"/>
    </row>
    <row r="1084" spans="1:5">
      <c r="A1084" s="367" t="s">
        <v>880</v>
      </c>
      <c r="B1084" s="155"/>
      <c r="C1084" s="173"/>
      <c r="D1084" s="188"/>
      <c r="E1084" s="155"/>
    </row>
    <row r="1085" spans="1:5">
      <c r="A1085" s="367" t="s">
        <v>881</v>
      </c>
      <c r="B1085" s="155"/>
      <c r="C1085" s="173"/>
      <c r="D1085" s="188"/>
      <c r="E1085" s="155"/>
    </row>
    <row r="1086" spans="1:5">
      <c r="A1086" s="367" t="s">
        <v>882</v>
      </c>
      <c r="B1086" s="155"/>
      <c r="C1086" s="173"/>
      <c r="D1086" s="188"/>
      <c r="E1086" s="155"/>
    </row>
    <row r="1087" spans="1:5">
      <c r="A1087" s="367" t="s">
        <v>883</v>
      </c>
      <c r="B1087" s="155"/>
      <c r="C1087" s="173"/>
      <c r="D1087" s="188"/>
      <c r="E1087" s="155"/>
    </row>
    <row r="1088" spans="1:5">
      <c r="A1088" s="367" t="s">
        <v>884</v>
      </c>
      <c r="B1088" s="155"/>
      <c r="C1088" s="173"/>
      <c r="D1088" s="188"/>
      <c r="E1088" s="155"/>
    </row>
    <row r="1089" spans="1:5">
      <c r="A1089" s="368" t="s">
        <v>885</v>
      </c>
      <c r="B1089" s="104">
        <f>SUM(B1090,B1117,B1132)</f>
        <v>5788</v>
      </c>
      <c r="C1089" s="333">
        <f>SUM(C1090,C1117,C1132)</f>
        <v>1761</v>
      </c>
      <c r="D1089" s="186">
        <f>C1089/B1089</f>
        <v>0.304250172771251</v>
      </c>
      <c r="E1089" s="104"/>
    </row>
    <row r="1090" spans="1:5">
      <c r="A1090" s="366" t="s">
        <v>886</v>
      </c>
      <c r="B1090" s="335">
        <f>SUM(B1091:B1116)</f>
        <v>5748</v>
      </c>
      <c r="C1090" s="336">
        <f>SUM(C1091:C1116)</f>
        <v>1761</v>
      </c>
      <c r="D1090" s="188">
        <f>C1090/B1090</f>
        <v>0.306367432150313</v>
      </c>
      <c r="E1090" s="95"/>
    </row>
    <row r="1091" spans="1:5">
      <c r="A1091" s="367" t="s">
        <v>64</v>
      </c>
      <c r="B1091" s="155">
        <v>987</v>
      </c>
      <c r="C1091" s="339">
        <v>921</v>
      </c>
      <c r="D1091" s="188">
        <f>C1091/B1091</f>
        <v>0.933130699088146</v>
      </c>
      <c r="E1091" s="155"/>
    </row>
    <row r="1092" spans="1:5">
      <c r="A1092" s="367" t="s">
        <v>65</v>
      </c>
      <c r="B1092" s="155">
        <v>3418</v>
      </c>
      <c r="C1092" s="339">
        <v>220</v>
      </c>
      <c r="D1092" s="188">
        <f>C1092/B1092</f>
        <v>0.0643651258045641</v>
      </c>
      <c r="E1092" s="155"/>
    </row>
    <row r="1093" spans="1:5">
      <c r="A1093" s="367" t="s">
        <v>66</v>
      </c>
      <c r="B1093" s="155"/>
      <c r="C1093" s="173"/>
      <c r="D1093" s="188"/>
      <c r="E1093" s="155"/>
    </row>
    <row r="1094" spans="1:5">
      <c r="A1094" s="367" t="s">
        <v>887</v>
      </c>
      <c r="B1094" s="155"/>
      <c r="C1094" s="173"/>
      <c r="D1094" s="188"/>
      <c r="E1094" s="155"/>
    </row>
    <row r="1095" spans="1:5">
      <c r="A1095" s="367" t="s">
        <v>888</v>
      </c>
      <c r="B1095" s="155">
        <v>1003</v>
      </c>
      <c r="C1095" s="339">
        <v>620</v>
      </c>
      <c r="D1095" s="188">
        <f>C1095/B1095</f>
        <v>0.61814556331007</v>
      </c>
      <c r="E1095" s="155"/>
    </row>
    <row r="1096" spans="1:5">
      <c r="A1096" s="367" t="s">
        <v>889</v>
      </c>
      <c r="B1096" s="155"/>
      <c r="C1096" s="173"/>
      <c r="D1096" s="188"/>
      <c r="E1096" s="155"/>
    </row>
    <row r="1097" spans="1:5">
      <c r="A1097" s="367" t="s">
        <v>890</v>
      </c>
      <c r="B1097" s="155"/>
      <c r="C1097" s="173"/>
      <c r="D1097" s="188"/>
      <c r="E1097" s="155"/>
    </row>
    <row r="1098" spans="1:5">
      <c r="A1098" s="367" t="s">
        <v>891</v>
      </c>
      <c r="B1098" s="155">
        <v>80</v>
      </c>
      <c r="C1098" s="173"/>
      <c r="D1098" s="188">
        <f>C1098/B1098</f>
        <v>0</v>
      </c>
      <c r="E1098" s="155"/>
    </row>
    <row r="1099" spans="1:5">
      <c r="A1099" s="367" t="s">
        <v>892</v>
      </c>
      <c r="B1099" s="155"/>
      <c r="C1099" s="173"/>
      <c r="D1099" s="188"/>
      <c r="E1099" s="155"/>
    </row>
    <row r="1100" spans="1:5">
      <c r="A1100" s="367" t="s">
        <v>893</v>
      </c>
      <c r="B1100" s="155"/>
      <c r="C1100" s="173"/>
      <c r="D1100" s="188"/>
      <c r="E1100" s="155"/>
    </row>
    <row r="1101" spans="1:5">
      <c r="A1101" s="367" t="s">
        <v>894</v>
      </c>
      <c r="B1101" s="155"/>
      <c r="C1101" s="173"/>
      <c r="D1101" s="188"/>
      <c r="E1101" s="155"/>
    </row>
    <row r="1102" spans="1:5">
      <c r="A1102" s="367" t="s">
        <v>895</v>
      </c>
      <c r="B1102" s="155"/>
      <c r="C1102" s="173"/>
      <c r="D1102" s="188"/>
      <c r="E1102" s="155"/>
    </row>
    <row r="1103" spans="1:5">
      <c r="A1103" s="367" t="s">
        <v>896</v>
      </c>
      <c r="B1103" s="155"/>
      <c r="C1103" s="173"/>
      <c r="D1103" s="188"/>
      <c r="E1103" s="155"/>
    </row>
    <row r="1104" spans="1:5">
      <c r="A1104" s="367" t="s">
        <v>897</v>
      </c>
      <c r="B1104" s="155"/>
      <c r="C1104" s="173"/>
      <c r="D1104" s="188"/>
      <c r="E1104" s="155"/>
    </row>
    <row r="1105" spans="1:5">
      <c r="A1105" s="367" t="s">
        <v>898</v>
      </c>
      <c r="B1105" s="155"/>
      <c r="C1105" s="173"/>
      <c r="D1105" s="188"/>
      <c r="E1105" s="155"/>
    </row>
    <row r="1106" spans="1:5">
      <c r="A1106" s="367" t="s">
        <v>899</v>
      </c>
      <c r="B1106" s="155"/>
      <c r="C1106" s="173"/>
      <c r="D1106" s="188"/>
      <c r="E1106" s="155"/>
    </row>
    <row r="1107" spans="1:5">
      <c r="A1107" s="367" t="s">
        <v>900</v>
      </c>
      <c r="B1107" s="155"/>
      <c r="C1107" s="173"/>
      <c r="D1107" s="188"/>
      <c r="E1107" s="155"/>
    </row>
    <row r="1108" spans="1:5">
      <c r="A1108" s="367" t="s">
        <v>901</v>
      </c>
      <c r="B1108" s="155"/>
      <c r="C1108" s="173"/>
      <c r="D1108" s="188"/>
      <c r="E1108" s="155"/>
    </row>
    <row r="1109" spans="1:5">
      <c r="A1109" s="367" t="s">
        <v>902</v>
      </c>
      <c r="B1109" s="155"/>
      <c r="C1109" s="173"/>
      <c r="D1109" s="188"/>
      <c r="E1109" s="155"/>
    </row>
    <row r="1110" spans="1:5">
      <c r="A1110" s="367" t="s">
        <v>903</v>
      </c>
      <c r="B1110" s="155"/>
      <c r="C1110" s="173"/>
      <c r="D1110" s="188"/>
      <c r="E1110" s="155"/>
    </row>
    <row r="1111" spans="1:5">
      <c r="A1111" s="367" t="s">
        <v>904</v>
      </c>
      <c r="B1111" s="155"/>
      <c r="C1111" s="173"/>
      <c r="D1111" s="188"/>
      <c r="E1111" s="155"/>
    </row>
    <row r="1112" spans="1:5">
      <c r="A1112" s="367" t="s">
        <v>905</v>
      </c>
      <c r="B1112" s="155"/>
      <c r="C1112" s="173"/>
      <c r="D1112" s="188"/>
      <c r="E1112" s="155"/>
    </row>
    <row r="1113" spans="1:5">
      <c r="A1113" s="367" t="s">
        <v>906</v>
      </c>
      <c r="B1113" s="155"/>
      <c r="C1113" s="173"/>
      <c r="D1113" s="188"/>
      <c r="E1113" s="155"/>
    </row>
    <row r="1114" spans="1:5">
      <c r="A1114" s="367" t="s">
        <v>907</v>
      </c>
      <c r="B1114" s="155"/>
      <c r="C1114" s="173"/>
      <c r="D1114" s="188"/>
      <c r="E1114" s="155"/>
    </row>
    <row r="1115" spans="1:5">
      <c r="A1115" s="367" t="s">
        <v>73</v>
      </c>
      <c r="B1115" s="155"/>
      <c r="C1115" s="173"/>
      <c r="D1115" s="188"/>
      <c r="E1115" s="155"/>
    </row>
    <row r="1116" spans="1:5">
      <c r="A1116" s="367" t="s">
        <v>908</v>
      </c>
      <c r="B1116" s="155">
        <v>260</v>
      </c>
      <c r="C1116" s="173"/>
      <c r="D1116" s="188">
        <f>C1116/B1116</f>
        <v>0</v>
      </c>
      <c r="E1116" s="155"/>
    </row>
    <row r="1117" spans="1:5">
      <c r="A1117" s="366" t="s">
        <v>909</v>
      </c>
      <c r="B1117" s="335">
        <f>SUM(B1118:B1131)</f>
        <v>40</v>
      </c>
      <c r="C1117" s="336">
        <f>SUM(C1118:C1131)</f>
        <v>0</v>
      </c>
      <c r="D1117" s="188">
        <f>C1117/B1117</f>
        <v>0</v>
      </c>
      <c r="E1117" s="95"/>
    </row>
    <row r="1118" spans="1:5">
      <c r="A1118" s="367" t="s">
        <v>64</v>
      </c>
      <c r="B1118" s="155"/>
      <c r="C1118" s="173"/>
      <c r="D1118" s="188"/>
      <c r="E1118" s="155"/>
    </row>
    <row r="1119" spans="1:5">
      <c r="A1119" s="367" t="s">
        <v>65</v>
      </c>
      <c r="B1119" s="155"/>
      <c r="C1119" s="173"/>
      <c r="D1119" s="188"/>
      <c r="E1119" s="155"/>
    </row>
    <row r="1120" spans="1:5">
      <c r="A1120" s="367" t="s">
        <v>66</v>
      </c>
      <c r="B1120" s="155"/>
      <c r="C1120" s="173"/>
      <c r="D1120" s="188"/>
      <c r="E1120" s="155"/>
    </row>
    <row r="1121" spans="1:5">
      <c r="A1121" s="367" t="s">
        <v>910</v>
      </c>
      <c r="B1121" s="155"/>
      <c r="C1121" s="173"/>
      <c r="D1121" s="188"/>
      <c r="E1121" s="155"/>
    </row>
    <row r="1122" spans="1:5">
      <c r="A1122" s="367" t="s">
        <v>911</v>
      </c>
      <c r="B1122" s="155"/>
      <c r="C1122" s="173"/>
      <c r="D1122" s="188"/>
      <c r="E1122" s="155"/>
    </row>
    <row r="1123" spans="1:5">
      <c r="A1123" s="367" t="s">
        <v>912</v>
      </c>
      <c r="B1123" s="155"/>
      <c r="C1123" s="173"/>
      <c r="D1123" s="188"/>
      <c r="E1123" s="155"/>
    </row>
    <row r="1124" spans="1:5">
      <c r="A1124" s="367" t="s">
        <v>913</v>
      </c>
      <c r="B1124" s="155"/>
      <c r="C1124" s="173"/>
      <c r="D1124" s="188"/>
      <c r="E1124" s="155"/>
    </row>
    <row r="1125" spans="1:5">
      <c r="A1125" s="367" t="s">
        <v>914</v>
      </c>
      <c r="B1125" s="155">
        <v>30</v>
      </c>
      <c r="C1125" s="173"/>
      <c r="D1125" s="188">
        <f>C1125/B1125</f>
        <v>0</v>
      </c>
      <c r="E1125" s="155"/>
    </row>
    <row r="1126" spans="1:5">
      <c r="A1126" s="367" t="s">
        <v>915</v>
      </c>
      <c r="B1126" s="155"/>
      <c r="C1126" s="173"/>
      <c r="D1126" s="188"/>
      <c r="E1126" s="155"/>
    </row>
    <row r="1127" spans="1:5">
      <c r="A1127" s="367" t="s">
        <v>916</v>
      </c>
      <c r="B1127" s="155">
        <v>10</v>
      </c>
      <c r="C1127" s="173"/>
      <c r="D1127" s="188">
        <f>C1127/B1127</f>
        <v>0</v>
      </c>
      <c r="E1127" s="155"/>
    </row>
    <row r="1128" spans="1:5">
      <c r="A1128" s="367" t="s">
        <v>917</v>
      </c>
      <c r="B1128" s="155"/>
      <c r="C1128" s="173"/>
      <c r="D1128" s="188"/>
      <c r="E1128" s="155"/>
    </row>
    <row r="1129" spans="1:5">
      <c r="A1129" s="367" t="s">
        <v>918</v>
      </c>
      <c r="B1129" s="155"/>
      <c r="C1129" s="173"/>
      <c r="D1129" s="188"/>
      <c r="E1129" s="155"/>
    </row>
    <row r="1130" spans="1:5">
      <c r="A1130" s="367" t="s">
        <v>919</v>
      </c>
      <c r="B1130" s="155"/>
      <c r="C1130" s="173"/>
      <c r="D1130" s="188"/>
      <c r="E1130" s="155"/>
    </row>
    <row r="1131" spans="1:5">
      <c r="A1131" s="367" t="s">
        <v>920</v>
      </c>
      <c r="B1131" s="155"/>
      <c r="C1131" s="173"/>
      <c r="D1131" s="188"/>
      <c r="E1131" s="155"/>
    </row>
    <row r="1132" spans="1:5">
      <c r="A1132" s="366" t="s">
        <v>921</v>
      </c>
      <c r="B1132" s="335"/>
      <c r="C1132" s="336"/>
      <c r="D1132" s="188"/>
      <c r="E1132" s="95"/>
    </row>
    <row r="1133" spans="1:5">
      <c r="A1133" s="368" t="s">
        <v>922</v>
      </c>
      <c r="B1133" s="104">
        <f>SUM(B1134,B1145,B1149)</f>
        <v>11526</v>
      </c>
      <c r="C1133" s="333">
        <f>SUM(C1134,C1145,C1149)</f>
        <v>7929</v>
      </c>
      <c r="D1133" s="186">
        <f>C1133/B1133</f>
        <v>0.687922956793337</v>
      </c>
      <c r="E1133" s="104"/>
    </row>
    <row r="1134" spans="1:5">
      <c r="A1134" s="366" t="s">
        <v>923</v>
      </c>
      <c r="B1134" s="335">
        <f>SUM(B1135:B1144)</f>
        <v>1140</v>
      </c>
      <c r="C1134" s="336">
        <f>SUM(C1135:C1144)</f>
        <v>2045</v>
      </c>
      <c r="D1134" s="188">
        <f>C1134/B1134</f>
        <v>1.79385964912281</v>
      </c>
      <c r="E1134" s="95"/>
    </row>
    <row r="1135" spans="1:5">
      <c r="A1135" s="367" t="s">
        <v>924</v>
      </c>
      <c r="B1135" s="155"/>
      <c r="C1135" s="173"/>
      <c r="D1135" s="188"/>
      <c r="E1135" s="155"/>
    </row>
    <row r="1136" spans="1:5">
      <c r="A1136" s="367" t="s">
        <v>925</v>
      </c>
      <c r="B1136" s="155"/>
      <c r="C1136" s="173"/>
      <c r="D1136" s="188"/>
      <c r="E1136" s="155"/>
    </row>
    <row r="1137" spans="1:5">
      <c r="A1137" s="367" t="s">
        <v>926</v>
      </c>
      <c r="B1137" s="155">
        <v>23</v>
      </c>
      <c r="C1137" s="173"/>
      <c r="D1137" s="188">
        <f>C1137/B1137</f>
        <v>0</v>
      </c>
      <c r="E1137" s="155"/>
    </row>
    <row r="1138" spans="1:5">
      <c r="A1138" s="367" t="s">
        <v>927</v>
      </c>
      <c r="B1138" s="155"/>
      <c r="C1138" s="173"/>
      <c r="D1138" s="188"/>
      <c r="E1138" s="155"/>
    </row>
    <row r="1139" spans="1:5">
      <c r="A1139" s="367" t="s">
        <v>928</v>
      </c>
      <c r="B1139" s="155">
        <v>1117</v>
      </c>
      <c r="C1139" s="339">
        <v>1189</v>
      </c>
      <c r="D1139" s="188">
        <f>C1139/B1139</f>
        <v>1.06445837063563</v>
      </c>
      <c r="E1139" s="155"/>
    </row>
    <row r="1140" spans="1:5">
      <c r="A1140" s="367" t="s">
        <v>929</v>
      </c>
      <c r="B1140" s="155"/>
      <c r="C1140" s="173"/>
      <c r="D1140" s="188"/>
      <c r="E1140" s="155"/>
    </row>
    <row r="1141" spans="1:5">
      <c r="A1141" s="367" t="s">
        <v>930</v>
      </c>
      <c r="B1141" s="155"/>
      <c r="C1141" s="173"/>
      <c r="D1141" s="188"/>
      <c r="E1141" s="155"/>
    </row>
    <row r="1142" spans="1:5">
      <c r="A1142" s="367" t="s">
        <v>931</v>
      </c>
      <c r="B1142" s="155"/>
      <c r="C1142" s="339">
        <v>856</v>
      </c>
      <c r="D1142" s="188"/>
      <c r="E1142" s="155"/>
    </row>
    <row r="1143" spans="1:5">
      <c r="A1143" s="367" t="s">
        <v>932</v>
      </c>
      <c r="B1143" s="155"/>
      <c r="C1143" s="173"/>
      <c r="D1143" s="188"/>
      <c r="E1143" s="155"/>
    </row>
    <row r="1144" spans="1:5">
      <c r="A1144" s="367" t="s">
        <v>933</v>
      </c>
      <c r="B1144" s="155"/>
      <c r="C1144" s="173"/>
      <c r="D1144" s="188"/>
      <c r="E1144" s="155"/>
    </row>
    <row r="1145" spans="1:5">
      <c r="A1145" s="366" t="s">
        <v>934</v>
      </c>
      <c r="B1145" s="335">
        <f>SUM(B1146:B1148)</f>
        <v>6649</v>
      </c>
      <c r="C1145" s="336">
        <f>SUM(C1146:C1148)</f>
        <v>5884</v>
      </c>
      <c r="D1145" s="188">
        <f>C1145/B1145</f>
        <v>0.884945104526997</v>
      </c>
      <c r="E1145" s="95"/>
    </row>
    <row r="1146" spans="1:5">
      <c r="A1146" s="367" t="s">
        <v>935</v>
      </c>
      <c r="B1146" s="155">
        <v>4375</v>
      </c>
      <c r="C1146" s="339">
        <v>3421</v>
      </c>
      <c r="D1146" s="188">
        <f>C1146/B1146</f>
        <v>0.781942857142857</v>
      </c>
      <c r="E1146" s="155"/>
    </row>
    <row r="1147" spans="1:5">
      <c r="A1147" s="367" t="s">
        <v>936</v>
      </c>
      <c r="B1147" s="155"/>
      <c r="C1147" s="173"/>
      <c r="D1147" s="188"/>
      <c r="E1147" s="155"/>
    </row>
    <row r="1148" spans="1:5">
      <c r="A1148" s="367" t="s">
        <v>937</v>
      </c>
      <c r="B1148" s="155">
        <v>2274</v>
      </c>
      <c r="C1148" s="339">
        <v>2463</v>
      </c>
      <c r="D1148" s="188">
        <f>C1148/B1148</f>
        <v>1.08311345646438</v>
      </c>
      <c r="E1148" s="155"/>
    </row>
    <row r="1149" spans="1:5">
      <c r="A1149" s="366" t="s">
        <v>938</v>
      </c>
      <c r="B1149" s="335">
        <f>SUM(B1150:B1152)</f>
        <v>3737</v>
      </c>
      <c r="C1149" s="336">
        <f>SUM(C1150:C1152)</f>
        <v>0</v>
      </c>
      <c r="D1149" s="188">
        <f>C1149/B1149</f>
        <v>0</v>
      </c>
      <c r="E1149" s="95"/>
    </row>
    <row r="1150" spans="1:5">
      <c r="A1150" s="367" t="s">
        <v>939</v>
      </c>
      <c r="B1150" s="155"/>
      <c r="C1150" s="173"/>
      <c r="D1150" s="188"/>
      <c r="E1150" s="155"/>
    </row>
    <row r="1151" spans="1:5">
      <c r="A1151" s="367" t="s">
        <v>940</v>
      </c>
      <c r="B1151" s="155"/>
      <c r="C1151" s="173"/>
      <c r="D1151" s="188"/>
      <c r="E1151" s="155"/>
    </row>
    <row r="1152" spans="1:5">
      <c r="A1152" s="367" t="s">
        <v>941</v>
      </c>
      <c r="B1152" s="155">
        <v>3737</v>
      </c>
      <c r="C1152" s="173"/>
      <c r="D1152" s="188">
        <f>C1152/B1152</f>
        <v>0</v>
      </c>
      <c r="E1152" s="155"/>
    </row>
    <row r="1153" spans="1:5">
      <c r="A1153" s="368" t="s">
        <v>942</v>
      </c>
      <c r="B1153" s="104">
        <f>SUM(B1154,B1169,B1183,B1188,B1194)</f>
        <v>20</v>
      </c>
      <c r="C1153" s="333">
        <f>SUM(C1154,C1169,C1183,C1188,C1194)</f>
        <v>20</v>
      </c>
      <c r="D1153" s="186">
        <f>C1153/B1153</f>
        <v>1</v>
      </c>
      <c r="E1153" s="104"/>
    </row>
    <row r="1154" spans="1:5">
      <c r="A1154" s="366" t="s">
        <v>943</v>
      </c>
      <c r="B1154" s="335">
        <f>SUM(B1155:B1168)</f>
        <v>20</v>
      </c>
      <c r="C1154" s="336">
        <f>SUM(C1155:C1168)</f>
        <v>20</v>
      </c>
      <c r="D1154" s="188">
        <f>C1154/B1154</f>
        <v>1</v>
      </c>
      <c r="E1154" s="95"/>
    </row>
    <row r="1155" spans="1:5">
      <c r="A1155" s="367" t="s">
        <v>64</v>
      </c>
      <c r="B1155" s="155"/>
      <c r="C1155" s="173"/>
      <c r="D1155" s="188"/>
      <c r="E1155" s="155"/>
    </row>
    <row r="1156" spans="1:5">
      <c r="A1156" s="367" t="s">
        <v>65</v>
      </c>
      <c r="B1156" s="155"/>
      <c r="C1156" s="173"/>
      <c r="D1156" s="188"/>
      <c r="E1156" s="155"/>
    </row>
    <row r="1157" spans="1:5">
      <c r="A1157" s="367" t="s">
        <v>66</v>
      </c>
      <c r="B1157" s="155"/>
      <c r="C1157" s="173"/>
      <c r="D1157" s="188"/>
      <c r="E1157" s="155"/>
    </row>
    <row r="1158" spans="1:5">
      <c r="A1158" s="367" t="s">
        <v>944</v>
      </c>
      <c r="B1158" s="155"/>
      <c r="C1158" s="173"/>
      <c r="D1158" s="188"/>
      <c r="E1158" s="155"/>
    </row>
    <row r="1159" spans="1:5">
      <c r="A1159" s="367" t="s">
        <v>945</v>
      </c>
      <c r="B1159" s="155"/>
      <c r="C1159" s="173"/>
      <c r="D1159" s="188"/>
      <c r="E1159" s="155"/>
    </row>
    <row r="1160" spans="1:5">
      <c r="A1160" s="367" t="s">
        <v>946</v>
      </c>
      <c r="B1160" s="155"/>
      <c r="C1160" s="173"/>
      <c r="D1160" s="188"/>
      <c r="E1160" s="155"/>
    </row>
    <row r="1161" spans="1:5">
      <c r="A1161" s="367" t="s">
        <v>947</v>
      </c>
      <c r="B1161" s="155"/>
      <c r="C1161" s="173"/>
      <c r="D1161" s="188"/>
      <c r="E1161" s="155"/>
    </row>
    <row r="1162" spans="1:5">
      <c r="A1162" s="367" t="s">
        <v>948</v>
      </c>
      <c r="B1162" s="155"/>
      <c r="C1162" s="173"/>
      <c r="D1162" s="188"/>
      <c r="E1162" s="155"/>
    </row>
    <row r="1163" spans="1:5">
      <c r="A1163" s="367" t="s">
        <v>949</v>
      </c>
      <c r="B1163" s="155"/>
      <c r="C1163" s="173"/>
      <c r="D1163" s="188"/>
      <c r="E1163" s="155"/>
    </row>
    <row r="1164" spans="1:5">
      <c r="A1164" s="367" t="s">
        <v>950</v>
      </c>
      <c r="B1164" s="155"/>
      <c r="C1164" s="173"/>
      <c r="D1164" s="188"/>
      <c r="E1164" s="155"/>
    </row>
    <row r="1165" spans="1:5">
      <c r="A1165" s="367" t="s">
        <v>951</v>
      </c>
      <c r="B1165" s="155"/>
      <c r="C1165" s="173"/>
      <c r="D1165" s="188"/>
      <c r="E1165" s="155"/>
    </row>
    <row r="1166" spans="1:5">
      <c r="A1166" s="367" t="s">
        <v>952</v>
      </c>
      <c r="B1166" s="155"/>
      <c r="C1166" s="173"/>
      <c r="D1166" s="188"/>
      <c r="E1166" s="155"/>
    </row>
    <row r="1167" spans="1:5">
      <c r="A1167" s="367" t="s">
        <v>73</v>
      </c>
      <c r="B1167" s="155"/>
      <c r="C1167" s="173"/>
      <c r="D1167" s="188"/>
      <c r="E1167" s="155"/>
    </row>
    <row r="1168" spans="1:5">
      <c r="A1168" s="367" t="s">
        <v>953</v>
      </c>
      <c r="B1168" s="155">
        <v>20</v>
      </c>
      <c r="C1168" s="339">
        <v>20</v>
      </c>
      <c r="D1168" s="188">
        <f>C1168/B1168</f>
        <v>1</v>
      </c>
      <c r="E1168" s="155"/>
    </row>
    <row r="1169" spans="1:5">
      <c r="A1169" s="366" t="s">
        <v>954</v>
      </c>
      <c r="B1169" s="335">
        <f>SUM(B1170:B1182)</f>
        <v>0</v>
      </c>
      <c r="C1169" s="336">
        <f>SUM(C1170:C1182)</f>
        <v>0</v>
      </c>
      <c r="D1169" s="188"/>
      <c r="E1169" s="95"/>
    </row>
    <row r="1170" spans="1:5">
      <c r="A1170" s="367" t="s">
        <v>64</v>
      </c>
      <c r="B1170" s="155"/>
      <c r="C1170" s="173"/>
      <c r="D1170" s="188"/>
      <c r="E1170" s="155"/>
    </row>
    <row r="1171" spans="1:5">
      <c r="A1171" s="367" t="s">
        <v>65</v>
      </c>
      <c r="B1171" s="155"/>
      <c r="C1171" s="173"/>
      <c r="D1171" s="188"/>
      <c r="E1171" s="155"/>
    </row>
    <row r="1172" spans="1:5">
      <c r="A1172" s="367" t="s">
        <v>66</v>
      </c>
      <c r="B1172" s="155"/>
      <c r="C1172" s="173"/>
      <c r="D1172" s="188"/>
      <c r="E1172" s="155"/>
    </row>
    <row r="1173" spans="1:5">
      <c r="A1173" s="367" t="s">
        <v>955</v>
      </c>
      <c r="B1173" s="155"/>
      <c r="C1173" s="173"/>
      <c r="D1173" s="188"/>
      <c r="E1173" s="155"/>
    </row>
    <row r="1174" spans="1:5">
      <c r="A1174" s="367" t="s">
        <v>956</v>
      </c>
      <c r="B1174" s="155"/>
      <c r="C1174" s="173"/>
      <c r="D1174" s="188"/>
      <c r="E1174" s="155"/>
    </row>
    <row r="1175" spans="1:5">
      <c r="A1175" s="367" t="s">
        <v>957</v>
      </c>
      <c r="B1175" s="155"/>
      <c r="C1175" s="173"/>
      <c r="D1175" s="188"/>
      <c r="E1175" s="155"/>
    </row>
    <row r="1176" spans="1:5">
      <c r="A1176" s="367" t="s">
        <v>958</v>
      </c>
      <c r="B1176" s="155"/>
      <c r="C1176" s="173"/>
      <c r="D1176" s="188"/>
      <c r="E1176" s="155"/>
    </row>
    <row r="1177" spans="1:5">
      <c r="A1177" s="367" t="s">
        <v>959</v>
      </c>
      <c r="B1177" s="155"/>
      <c r="C1177" s="173"/>
      <c r="D1177" s="188"/>
      <c r="E1177" s="155"/>
    </row>
    <row r="1178" spans="1:5">
      <c r="A1178" s="367" t="s">
        <v>960</v>
      </c>
      <c r="B1178" s="155"/>
      <c r="C1178" s="173"/>
      <c r="D1178" s="188"/>
      <c r="E1178" s="155"/>
    </row>
    <row r="1179" spans="1:5">
      <c r="A1179" s="367" t="s">
        <v>961</v>
      </c>
      <c r="B1179" s="155"/>
      <c r="C1179" s="173"/>
      <c r="D1179" s="188"/>
      <c r="E1179" s="155"/>
    </row>
    <row r="1180" spans="1:5">
      <c r="A1180" s="367" t="s">
        <v>962</v>
      </c>
      <c r="B1180" s="155"/>
      <c r="C1180" s="173"/>
      <c r="D1180" s="188"/>
      <c r="E1180" s="155"/>
    </row>
    <row r="1181" spans="1:5">
      <c r="A1181" s="367" t="s">
        <v>73</v>
      </c>
      <c r="B1181" s="155"/>
      <c r="C1181" s="173"/>
      <c r="D1181" s="188"/>
      <c r="E1181" s="155"/>
    </row>
    <row r="1182" spans="1:5">
      <c r="A1182" s="367" t="s">
        <v>963</v>
      </c>
      <c r="B1182" s="155"/>
      <c r="C1182" s="173"/>
      <c r="D1182" s="188"/>
      <c r="E1182" s="155"/>
    </row>
    <row r="1183" spans="1:5">
      <c r="A1183" s="366" t="s">
        <v>964</v>
      </c>
      <c r="B1183" s="335">
        <f>SUM(B1184:B1187)</f>
        <v>0</v>
      </c>
      <c r="C1183" s="336">
        <f>SUM(C1184:C1187)</f>
        <v>0</v>
      </c>
      <c r="D1183" s="188"/>
      <c r="E1183" s="95"/>
    </row>
    <row r="1184" spans="1:5">
      <c r="A1184" s="367" t="s">
        <v>965</v>
      </c>
      <c r="B1184" s="155"/>
      <c r="C1184" s="173"/>
      <c r="D1184" s="188"/>
      <c r="E1184" s="155"/>
    </row>
    <row r="1185" spans="1:5">
      <c r="A1185" s="367" t="s">
        <v>966</v>
      </c>
      <c r="B1185" s="155"/>
      <c r="C1185" s="173"/>
      <c r="D1185" s="188"/>
      <c r="E1185" s="155"/>
    </row>
    <row r="1186" spans="1:5">
      <c r="A1186" s="367" t="s">
        <v>967</v>
      </c>
      <c r="B1186" s="155"/>
      <c r="C1186" s="173"/>
      <c r="D1186" s="188"/>
      <c r="E1186" s="155"/>
    </row>
    <row r="1187" spans="1:5">
      <c r="A1187" s="367" t="s">
        <v>968</v>
      </c>
      <c r="B1187" s="155"/>
      <c r="C1187" s="173"/>
      <c r="D1187" s="188"/>
      <c r="E1187" s="155"/>
    </row>
    <row r="1188" spans="1:5">
      <c r="A1188" s="366" t="s">
        <v>969</v>
      </c>
      <c r="B1188" s="335">
        <f>SUM(B1189:B1193)</f>
        <v>0</v>
      </c>
      <c r="C1188" s="336">
        <f>SUM(C1189:C1193)</f>
        <v>0</v>
      </c>
      <c r="D1188" s="188"/>
      <c r="E1188" s="95"/>
    </row>
    <row r="1189" spans="1:5">
      <c r="A1189" s="367" t="s">
        <v>970</v>
      </c>
      <c r="B1189" s="155"/>
      <c r="C1189" s="173"/>
      <c r="D1189" s="188"/>
      <c r="E1189" s="155"/>
    </row>
    <row r="1190" spans="1:5">
      <c r="A1190" s="367" t="s">
        <v>971</v>
      </c>
      <c r="B1190" s="155"/>
      <c r="C1190" s="173"/>
      <c r="D1190" s="188"/>
      <c r="E1190" s="155"/>
    </row>
    <row r="1191" spans="1:5">
      <c r="A1191" s="367" t="s">
        <v>972</v>
      </c>
      <c r="B1191" s="155"/>
      <c r="C1191" s="173"/>
      <c r="D1191" s="188"/>
      <c r="E1191" s="155"/>
    </row>
    <row r="1192" spans="1:5">
      <c r="A1192" s="367" t="s">
        <v>973</v>
      </c>
      <c r="B1192" s="155"/>
      <c r="C1192" s="173"/>
      <c r="D1192" s="188"/>
      <c r="E1192" s="155"/>
    </row>
    <row r="1193" spans="1:5">
      <c r="A1193" s="367" t="s">
        <v>974</v>
      </c>
      <c r="B1193" s="155"/>
      <c r="C1193" s="173"/>
      <c r="D1193" s="188"/>
      <c r="E1193" s="155"/>
    </row>
    <row r="1194" spans="1:5">
      <c r="A1194" s="366" t="s">
        <v>975</v>
      </c>
      <c r="B1194" s="335">
        <f>SUM(B1195:B1205)</f>
        <v>0</v>
      </c>
      <c r="C1194" s="336">
        <f>SUM(C1195:C1205)</f>
        <v>0</v>
      </c>
      <c r="D1194" s="188"/>
      <c r="E1194" s="95"/>
    </row>
    <row r="1195" spans="1:5">
      <c r="A1195" s="367" t="s">
        <v>976</v>
      </c>
      <c r="B1195" s="155"/>
      <c r="C1195" s="173"/>
      <c r="D1195" s="188"/>
      <c r="E1195" s="155"/>
    </row>
    <row r="1196" spans="1:5">
      <c r="A1196" s="367" t="s">
        <v>977</v>
      </c>
      <c r="B1196" s="155"/>
      <c r="C1196" s="173"/>
      <c r="D1196" s="188"/>
      <c r="E1196" s="155"/>
    </row>
    <row r="1197" spans="1:5">
      <c r="A1197" s="367" t="s">
        <v>978</v>
      </c>
      <c r="B1197" s="155"/>
      <c r="C1197" s="173"/>
      <c r="D1197" s="188"/>
      <c r="E1197" s="155"/>
    </row>
    <row r="1198" spans="1:5">
      <c r="A1198" s="367" t="s">
        <v>979</v>
      </c>
      <c r="B1198" s="155"/>
      <c r="C1198" s="173"/>
      <c r="D1198" s="188"/>
      <c r="E1198" s="155"/>
    </row>
    <row r="1199" spans="1:5">
      <c r="A1199" s="367" t="s">
        <v>980</v>
      </c>
      <c r="B1199" s="155"/>
      <c r="C1199" s="173"/>
      <c r="D1199" s="188"/>
      <c r="E1199" s="155"/>
    </row>
    <row r="1200" spans="1:5">
      <c r="A1200" s="367" t="s">
        <v>981</v>
      </c>
      <c r="B1200" s="155"/>
      <c r="C1200" s="173"/>
      <c r="D1200" s="188"/>
      <c r="E1200" s="155"/>
    </row>
    <row r="1201" spans="1:5">
      <c r="A1201" s="367" t="s">
        <v>982</v>
      </c>
      <c r="B1201" s="155"/>
      <c r="C1201" s="173"/>
      <c r="D1201" s="188"/>
      <c r="E1201" s="155"/>
    </row>
    <row r="1202" spans="1:5">
      <c r="A1202" s="367" t="s">
        <v>983</v>
      </c>
      <c r="B1202" s="155"/>
      <c r="C1202" s="173"/>
      <c r="D1202" s="188"/>
      <c r="E1202" s="155"/>
    </row>
    <row r="1203" spans="1:5">
      <c r="A1203" s="367" t="s">
        <v>984</v>
      </c>
      <c r="B1203" s="155"/>
      <c r="C1203" s="173"/>
      <c r="D1203" s="188"/>
      <c r="E1203" s="155"/>
    </row>
    <row r="1204" spans="1:5">
      <c r="A1204" s="367" t="s">
        <v>985</v>
      </c>
      <c r="B1204" s="155"/>
      <c r="C1204" s="173"/>
      <c r="D1204" s="188"/>
      <c r="E1204" s="155"/>
    </row>
    <row r="1205" spans="1:5">
      <c r="A1205" s="367" t="s">
        <v>986</v>
      </c>
      <c r="B1205" s="155"/>
      <c r="C1205" s="173"/>
      <c r="D1205" s="188"/>
      <c r="E1205" s="155"/>
    </row>
    <row r="1206" spans="1:5">
      <c r="A1206" s="368" t="s">
        <v>987</v>
      </c>
      <c r="B1206" s="104">
        <f>SUM(B1207,B1219,B1225,B1231,B1239,B1252,B1256,B1262)</f>
        <v>1902</v>
      </c>
      <c r="C1206" s="333">
        <f>SUM(C1207,C1219,C1225,C1231,C1239,C1252,C1256,C1262)</f>
        <v>258.2323</v>
      </c>
      <c r="D1206" s="186">
        <f>C1206/B1206</f>
        <v>0.135768822292324</v>
      </c>
      <c r="E1206" s="104"/>
    </row>
    <row r="1207" spans="1:5">
      <c r="A1207" s="366" t="s">
        <v>988</v>
      </c>
      <c r="B1207" s="335">
        <f>SUM(B1208:B1218)</f>
        <v>929</v>
      </c>
      <c r="C1207" s="336">
        <f>SUM(C1208:C1218)</f>
        <v>258.2323</v>
      </c>
      <c r="D1207" s="188">
        <f>C1207/B1207</f>
        <v>0.277968030139935</v>
      </c>
      <c r="E1207" s="95"/>
    </row>
    <row r="1208" spans="1:5">
      <c r="A1208" s="367" t="s">
        <v>64</v>
      </c>
      <c r="B1208" s="155">
        <v>113</v>
      </c>
      <c r="C1208" s="339">
        <v>158.0034</v>
      </c>
      <c r="D1208" s="188">
        <f>C1208/B1208</f>
        <v>1.39826017699115</v>
      </c>
      <c r="E1208" s="155"/>
    </row>
    <row r="1209" spans="1:5">
      <c r="A1209" s="367" t="s">
        <v>65</v>
      </c>
      <c r="B1209" s="155">
        <v>103</v>
      </c>
      <c r="C1209" s="339">
        <v>100.2289</v>
      </c>
      <c r="D1209" s="188">
        <f>C1209/B1209</f>
        <v>0.973096116504854</v>
      </c>
      <c r="E1209" s="155"/>
    </row>
    <row r="1210" spans="1:5">
      <c r="A1210" s="367" t="s">
        <v>66</v>
      </c>
      <c r="B1210" s="155"/>
      <c r="C1210" s="173"/>
      <c r="D1210" s="188"/>
      <c r="E1210" s="155"/>
    </row>
    <row r="1211" spans="1:5">
      <c r="A1211" s="367" t="s">
        <v>989</v>
      </c>
      <c r="B1211" s="155"/>
      <c r="C1211" s="173"/>
      <c r="D1211" s="188"/>
      <c r="E1211" s="155"/>
    </row>
    <row r="1212" spans="1:5">
      <c r="A1212" s="367" t="s">
        <v>990</v>
      </c>
      <c r="B1212" s="155"/>
      <c r="C1212" s="173"/>
      <c r="D1212" s="188"/>
      <c r="E1212" s="155"/>
    </row>
    <row r="1213" spans="1:5">
      <c r="A1213" s="367" t="s">
        <v>991</v>
      </c>
      <c r="B1213" s="155"/>
      <c r="C1213" s="173"/>
      <c r="D1213" s="188"/>
      <c r="E1213" s="155"/>
    </row>
    <row r="1214" spans="1:5">
      <c r="A1214" s="367" t="s">
        <v>992</v>
      </c>
      <c r="B1214" s="155"/>
      <c r="C1214" s="173"/>
      <c r="D1214" s="188"/>
      <c r="E1214" s="155"/>
    </row>
    <row r="1215" spans="1:5">
      <c r="A1215" s="367" t="s">
        <v>993</v>
      </c>
      <c r="B1215" s="155"/>
      <c r="C1215" s="173"/>
      <c r="D1215" s="188"/>
      <c r="E1215" s="155"/>
    </row>
    <row r="1216" spans="1:5">
      <c r="A1216" s="367" t="s">
        <v>994</v>
      </c>
      <c r="B1216" s="155"/>
      <c r="C1216" s="173"/>
      <c r="D1216" s="188"/>
      <c r="E1216" s="155"/>
    </row>
    <row r="1217" spans="1:5">
      <c r="A1217" s="367" t="s">
        <v>73</v>
      </c>
      <c r="B1217" s="155"/>
      <c r="C1217" s="173"/>
      <c r="D1217" s="188"/>
      <c r="E1217" s="155"/>
    </row>
    <row r="1218" spans="1:5">
      <c r="A1218" s="367" t="s">
        <v>995</v>
      </c>
      <c r="B1218" s="155">
        <v>713</v>
      </c>
      <c r="C1218" s="173"/>
      <c r="D1218" s="188">
        <f>C1218/B1218</f>
        <v>0</v>
      </c>
      <c r="E1218" s="155"/>
    </row>
    <row r="1219" spans="1:5">
      <c r="A1219" s="366" t="s">
        <v>996</v>
      </c>
      <c r="B1219" s="335">
        <f>SUM(B1220:B1224)</f>
        <v>594</v>
      </c>
      <c r="C1219" s="336">
        <f>SUM(C1220:C1224)</f>
        <v>0</v>
      </c>
      <c r="D1219" s="188">
        <f>C1219/B1219</f>
        <v>0</v>
      </c>
      <c r="E1219" s="95"/>
    </row>
    <row r="1220" spans="1:5">
      <c r="A1220" s="367" t="s">
        <v>64</v>
      </c>
      <c r="B1220" s="155">
        <v>64</v>
      </c>
      <c r="C1220" s="173"/>
      <c r="D1220" s="188">
        <f>C1220/B1220</f>
        <v>0</v>
      </c>
      <c r="E1220" s="155"/>
    </row>
    <row r="1221" spans="1:5">
      <c r="A1221" s="367" t="s">
        <v>395</v>
      </c>
      <c r="B1221" s="155"/>
      <c r="C1221" s="173"/>
      <c r="D1221" s="188"/>
      <c r="E1221" s="155"/>
    </row>
    <row r="1222" spans="1:5">
      <c r="A1222" s="367" t="s">
        <v>66</v>
      </c>
      <c r="B1222" s="155"/>
      <c r="C1222" s="173"/>
      <c r="D1222" s="188"/>
      <c r="E1222" s="155"/>
    </row>
    <row r="1223" spans="1:5">
      <c r="A1223" s="367" t="s">
        <v>997</v>
      </c>
      <c r="B1223" s="155">
        <v>530</v>
      </c>
      <c r="C1223" s="173"/>
      <c r="D1223" s="188">
        <f>C1223/B1223</f>
        <v>0</v>
      </c>
      <c r="E1223" s="155"/>
    </row>
    <row r="1224" spans="1:5">
      <c r="A1224" s="367" t="s">
        <v>998</v>
      </c>
      <c r="B1224" s="155"/>
      <c r="C1224" s="173"/>
      <c r="D1224" s="188"/>
      <c r="E1224" s="155"/>
    </row>
    <row r="1225" spans="1:5">
      <c r="A1225" s="366" t="s">
        <v>999</v>
      </c>
      <c r="B1225" s="335">
        <f>SUM(B1226:B1230)</f>
        <v>0</v>
      </c>
      <c r="C1225" s="336">
        <f>SUM(C1226:C1230)</f>
        <v>0</v>
      </c>
      <c r="D1225" s="188"/>
      <c r="E1225" s="95"/>
    </row>
    <row r="1226" spans="1:5">
      <c r="A1226" s="367" t="s">
        <v>64</v>
      </c>
      <c r="B1226" s="155"/>
      <c r="C1226" s="173"/>
      <c r="D1226" s="188"/>
      <c r="E1226" s="155"/>
    </row>
    <row r="1227" spans="1:5">
      <c r="A1227" s="367" t="s">
        <v>65</v>
      </c>
      <c r="B1227" s="155"/>
      <c r="C1227" s="173"/>
      <c r="D1227" s="188"/>
      <c r="E1227" s="155"/>
    </row>
    <row r="1228" spans="1:5">
      <c r="A1228" s="367" t="s">
        <v>66</v>
      </c>
      <c r="B1228" s="155"/>
      <c r="C1228" s="173"/>
      <c r="D1228" s="188"/>
      <c r="E1228" s="155"/>
    </row>
    <row r="1229" spans="1:5">
      <c r="A1229" s="367" t="s">
        <v>1000</v>
      </c>
      <c r="B1229" s="155"/>
      <c r="C1229" s="173"/>
      <c r="D1229" s="188"/>
      <c r="E1229" s="155"/>
    </row>
    <row r="1230" spans="1:5">
      <c r="A1230" s="367" t="s">
        <v>1001</v>
      </c>
      <c r="B1230" s="155"/>
      <c r="C1230" s="173"/>
      <c r="D1230" s="188"/>
      <c r="E1230" s="155"/>
    </row>
    <row r="1231" spans="1:5">
      <c r="A1231" s="366" t="s">
        <v>1002</v>
      </c>
      <c r="B1231" s="335">
        <f>SUM(B1232:B1238)</f>
        <v>0</v>
      </c>
      <c r="C1231" s="336">
        <f>SUM(C1232:C1238)</f>
        <v>0</v>
      </c>
      <c r="D1231" s="188"/>
      <c r="E1231" s="95"/>
    </row>
    <row r="1232" spans="1:5">
      <c r="A1232" s="367" t="s">
        <v>64</v>
      </c>
      <c r="B1232" s="155"/>
      <c r="C1232" s="173"/>
      <c r="D1232" s="188"/>
      <c r="E1232" s="155"/>
    </row>
    <row r="1233" spans="1:5">
      <c r="A1233" s="367" t="s">
        <v>65</v>
      </c>
      <c r="B1233" s="155"/>
      <c r="C1233" s="173"/>
      <c r="D1233" s="188"/>
      <c r="E1233" s="155"/>
    </row>
    <row r="1234" spans="1:5">
      <c r="A1234" s="367" t="s">
        <v>66</v>
      </c>
      <c r="B1234" s="155"/>
      <c r="C1234" s="173"/>
      <c r="D1234" s="188"/>
      <c r="E1234" s="155"/>
    </row>
    <row r="1235" spans="1:5">
      <c r="A1235" s="367" t="s">
        <v>1003</v>
      </c>
      <c r="B1235" s="155"/>
      <c r="C1235" s="173"/>
      <c r="D1235" s="188"/>
      <c r="E1235" s="155"/>
    </row>
    <row r="1236" spans="1:5">
      <c r="A1236" s="367" t="s">
        <v>1004</v>
      </c>
      <c r="B1236" s="155"/>
      <c r="C1236" s="173"/>
      <c r="D1236" s="188"/>
      <c r="E1236" s="155"/>
    </row>
    <row r="1237" spans="1:5">
      <c r="A1237" s="367" t="s">
        <v>73</v>
      </c>
      <c r="B1237" s="155"/>
      <c r="C1237" s="173"/>
      <c r="D1237" s="188"/>
      <c r="E1237" s="155"/>
    </row>
    <row r="1238" spans="1:5">
      <c r="A1238" s="367" t="s">
        <v>1005</v>
      </c>
      <c r="B1238" s="155"/>
      <c r="C1238" s="173"/>
      <c r="D1238" s="188"/>
      <c r="E1238" s="155"/>
    </row>
    <row r="1239" spans="1:5">
      <c r="A1239" s="366" t="s">
        <v>1006</v>
      </c>
      <c r="B1239" s="335">
        <f>SUM(B1240:B1251)</f>
        <v>0</v>
      </c>
      <c r="C1239" s="336">
        <f>SUM(C1240:C1251)</f>
        <v>0</v>
      </c>
      <c r="D1239" s="188"/>
      <c r="E1239" s="95"/>
    </row>
    <row r="1240" spans="1:5">
      <c r="A1240" s="367" t="s">
        <v>64</v>
      </c>
      <c r="B1240" s="155"/>
      <c r="C1240" s="173"/>
      <c r="D1240" s="188"/>
      <c r="E1240" s="155"/>
    </row>
    <row r="1241" spans="1:5">
      <c r="A1241" s="367" t="s">
        <v>65</v>
      </c>
      <c r="B1241" s="155"/>
      <c r="C1241" s="173"/>
      <c r="D1241" s="188"/>
      <c r="E1241" s="155"/>
    </row>
    <row r="1242" spans="1:5">
      <c r="A1242" s="367" t="s">
        <v>66</v>
      </c>
      <c r="B1242" s="155"/>
      <c r="C1242" s="173"/>
      <c r="D1242" s="188"/>
      <c r="E1242" s="155"/>
    </row>
    <row r="1243" spans="1:5">
      <c r="A1243" s="367" t="s">
        <v>1007</v>
      </c>
      <c r="B1243" s="155"/>
      <c r="C1243" s="173"/>
      <c r="D1243" s="188"/>
      <c r="E1243" s="155"/>
    </row>
    <row r="1244" spans="1:5">
      <c r="A1244" s="367" t="s">
        <v>1008</v>
      </c>
      <c r="B1244" s="155"/>
      <c r="C1244" s="173"/>
      <c r="D1244" s="188"/>
      <c r="E1244" s="155"/>
    </row>
    <row r="1245" spans="1:5">
      <c r="A1245" s="367" t="s">
        <v>1009</v>
      </c>
      <c r="B1245" s="155"/>
      <c r="C1245" s="173"/>
      <c r="D1245" s="188"/>
      <c r="E1245" s="155"/>
    </row>
    <row r="1246" spans="1:5">
      <c r="A1246" s="367" t="s">
        <v>1010</v>
      </c>
      <c r="B1246" s="155"/>
      <c r="C1246" s="173"/>
      <c r="D1246" s="188"/>
      <c r="E1246" s="155"/>
    </row>
    <row r="1247" spans="1:5">
      <c r="A1247" s="367" t="s">
        <v>1011</v>
      </c>
      <c r="B1247" s="155"/>
      <c r="C1247" s="173"/>
      <c r="D1247" s="188"/>
      <c r="E1247" s="155"/>
    </row>
    <row r="1248" spans="1:5">
      <c r="A1248" s="367" t="s">
        <v>1012</v>
      </c>
      <c r="B1248" s="155"/>
      <c r="C1248" s="173"/>
      <c r="D1248" s="188"/>
      <c r="E1248" s="155"/>
    </row>
    <row r="1249" spans="1:5">
      <c r="A1249" s="367" t="s">
        <v>1013</v>
      </c>
      <c r="B1249" s="155"/>
      <c r="C1249" s="173"/>
      <c r="D1249" s="188"/>
      <c r="E1249" s="155"/>
    </row>
    <row r="1250" spans="1:5">
      <c r="A1250" s="367" t="s">
        <v>1014</v>
      </c>
      <c r="B1250" s="155"/>
      <c r="C1250" s="173"/>
      <c r="D1250" s="188"/>
      <c r="E1250" s="155"/>
    </row>
    <row r="1251" spans="1:5">
      <c r="A1251" s="367" t="s">
        <v>1015</v>
      </c>
      <c r="B1251" s="155"/>
      <c r="C1251" s="173"/>
      <c r="D1251" s="188"/>
      <c r="E1251" s="155"/>
    </row>
    <row r="1252" spans="1:5">
      <c r="A1252" s="366" t="s">
        <v>1016</v>
      </c>
      <c r="B1252" s="335">
        <f>SUM(B1253:B1255)</f>
        <v>2</v>
      </c>
      <c r="C1252" s="336">
        <f>SUM(C1253:C1255)</f>
        <v>0</v>
      </c>
      <c r="D1252" s="188">
        <f>C1252/B1252</f>
        <v>0</v>
      </c>
      <c r="E1252" s="95"/>
    </row>
    <row r="1253" spans="1:5">
      <c r="A1253" s="367" t="s">
        <v>1017</v>
      </c>
      <c r="B1253" s="155"/>
      <c r="C1253" s="173"/>
      <c r="D1253" s="188"/>
      <c r="E1253" s="155"/>
    </row>
    <row r="1254" spans="1:5">
      <c r="A1254" s="367" t="s">
        <v>1018</v>
      </c>
      <c r="B1254" s="155">
        <v>2</v>
      </c>
      <c r="C1254" s="173"/>
      <c r="D1254" s="188">
        <f>C1254/B1254</f>
        <v>0</v>
      </c>
      <c r="E1254" s="155"/>
    </row>
    <row r="1255" spans="1:5">
      <c r="A1255" s="367" t="s">
        <v>1019</v>
      </c>
      <c r="B1255" s="155"/>
      <c r="C1255" s="173"/>
      <c r="D1255" s="188"/>
      <c r="E1255" s="155"/>
    </row>
    <row r="1256" spans="1:5">
      <c r="A1256" s="366" t="s">
        <v>1020</v>
      </c>
      <c r="B1256" s="335">
        <f>SUM(B1257:B1261)</f>
        <v>377</v>
      </c>
      <c r="C1256" s="336">
        <f>SUM(C1257:C1261)</f>
        <v>0</v>
      </c>
      <c r="D1256" s="188">
        <f>C1256/B1256</f>
        <v>0</v>
      </c>
      <c r="E1256" s="95"/>
    </row>
    <row r="1257" spans="1:5">
      <c r="A1257" s="367" t="s">
        <v>1021</v>
      </c>
      <c r="B1257" s="155">
        <v>249</v>
      </c>
      <c r="C1257" s="173"/>
      <c r="D1257" s="188">
        <f>C1257/B1257</f>
        <v>0</v>
      </c>
      <c r="E1257" s="155"/>
    </row>
    <row r="1258" spans="1:5">
      <c r="A1258" s="367" t="s">
        <v>1022</v>
      </c>
      <c r="B1258" s="155">
        <v>128</v>
      </c>
      <c r="C1258" s="173"/>
      <c r="D1258" s="188">
        <f>C1258/B1258</f>
        <v>0</v>
      </c>
      <c r="E1258" s="155"/>
    </row>
    <row r="1259" spans="1:5">
      <c r="A1259" s="367" t="s">
        <v>1023</v>
      </c>
      <c r="B1259" s="155"/>
      <c r="C1259" s="173"/>
      <c r="D1259" s="188"/>
      <c r="E1259" s="155"/>
    </row>
    <row r="1260" spans="1:5">
      <c r="A1260" s="367" t="s">
        <v>1024</v>
      </c>
      <c r="B1260" s="155"/>
      <c r="C1260" s="173"/>
      <c r="D1260" s="188"/>
      <c r="E1260" s="155"/>
    </row>
    <row r="1261" spans="1:5">
      <c r="A1261" s="367" t="s">
        <v>1025</v>
      </c>
      <c r="B1261" s="155"/>
      <c r="C1261" s="173"/>
      <c r="D1261" s="188"/>
      <c r="E1261" s="155"/>
    </row>
    <row r="1262" spans="1:5">
      <c r="A1262" s="366" t="s">
        <v>1026</v>
      </c>
      <c r="B1262" s="335"/>
      <c r="C1262" s="336"/>
      <c r="D1262" s="188"/>
      <c r="E1262" s="95"/>
    </row>
    <row r="1263" spans="1:5">
      <c r="A1263" s="368" t="s">
        <v>1027</v>
      </c>
      <c r="B1263" s="104"/>
      <c r="C1263" s="333"/>
      <c r="D1263" s="186"/>
      <c r="E1263" s="104"/>
    </row>
    <row r="1264" spans="1:5">
      <c r="A1264" s="368" t="s">
        <v>1028</v>
      </c>
      <c r="B1264" s="104">
        <f>B1265</f>
        <v>4127</v>
      </c>
      <c r="C1264" s="333">
        <f>C1265</f>
        <v>0</v>
      </c>
      <c r="D1264" s="186">
        <f>C1264/B1264</f>
        <v>0</v>
      </c>
      <c r="E1264" s="104"/>
    </row>
    <row r="1265" spans="1:5">
      <c r="A1265" s="366" t="s">
        <v>1029</v>
      </c>
      <c r="B1265" s="335">
        <f>SUM(B1266:B1269)</f>
        <v>4127</v>
      </c>
      <c r="C1265" s="336">
        <f>SUM(C1266:C1269)</f>
        <v>0</v>
      </c>
      <c r="D1265" s="188">
        <f>C1265/B1265</f>
        <v>0</v>
      </c>
      <c r="E1265" s="95"/>
    </row>
    <row r="1266" spans="1:5">
      <c r="A1266" s="367" t="s">
        <v>1030</v>
      </c>
      <c r="B1266" s="155">
        <v>4035</v>
      </c>
      <c r="C1266" s="173"/>
      <c r="D1266" s="188">
        <f>C1266/B1266</f>
        <v>0</v>
      </c>
      <c r="E1266" s="155"/>
    </row>
    <row r="1267" spans="1:5">
      <c r="A1267" s="367" t="s">
        <v>1031</v>
      </c>
      <c r="B1267" s="155">
        <v>2</v>
      </c>
      <c r="C1267" s="173"/>
      <c r="D1267" s="188">
        <f>C1267/B1267</f>
        <v>0</v>
      </c>
      <c r="E1267" s="155"/>
    </row>
    <row r="1268" spans="1:5">
      <c r="A1268" s="367" t="s">
        <v>1032</v>
      </c>
      <c r="B1268" s="155">
        <v>90</v>
      </c>
      <c r="C1268" s="173"/>
      <c r="D1268" s="188">
        <f>C1268/B1268</f>
        <v>0</v>
      </c>
      <c r="E1268" s="155"/>
    </row>
    <row r="1269" spans="1:5">
      <c r="A1269" s="367" t="s">
        <v>1033</v>
      </c>
      <c r="B1269" s="155"/>
      <c r="C1269" s="173"/>
      <c r="D1269" s="188"/>
      <c r="E1269" s="155"/>
    </row>
    <row r="1270" spans="1:5">
      <c r="A1270" s="104" t="s">
        <v>1034</v>
      </c>
      <c r="B1270" s="104">
        <f>B1271</f>
        <v>0</v>
      </c>
      <c r="C1270" s="333">
        <f>C1271</f>
        <v>0</v>
      </c>
      <c r="D1270" s="186"/>
      <c r="E1270" s="104"/>
    </row>
    <row r="1271" spans="1:5">
      <c r="A1271" s="155" t="s">
        <v>1035</v>
      </c>
      <c r="B1271" s="364"/>
      <c r="C1271" s="365"/>
      <c r="D1271" s="188"/>
      <c r="E1271" s="364"/>
    </row>
    <row r="1272" spans="1:5">
      <c r="A1272" s="104" t="s">
        <v>1036</v>
      </c>
      <c r="B1272" s="161">
        <f>SUM(B1273:B1274)</f>
        <v>0</v>
      </c>
      <c r="C1272" s="185">
        <f>SUM(C1273:C1274)</f>
        <v>18948</v>
      </c>
      <c r="D1272" s="186"/>
      <c r="E1272" s="161"/>
    </row>
    <row r="1273" spans="1:5">
      <c r="A1273" s="155" t="s">
        <v>1037</v>
      </c>
      <c r="B1273" s="371"/>
      <c r="C1273" s="339">
        <v>18948</v>
      </c>
      <c r="D1273" s="188"/>
      <c r="E1273" s="371"/>
    </row>
    <row r="1274" spans="1:5">
      <c r="A1274" s="155" t="s">
        <v>884</v>
      </c>
      <c r="B1274" s="371"/>
      <c r="C1274" s="372"/>
      <c r="D1274" s="188"/>
      <c r="E1274" s="371"/>
    </row>
    <row r="1275" spans="1:5">
      <c r="A1275" s="155"/>
      <c r="B1275" s="371"/>
      <c r="C1275" s="372"/>
      <c r="D1275" s="188"/>
      <c r="E1275" s="371"/>
    </row>
    <row r="1276" spans="1:5">
      <c r="A1276" s="155"/>
      <c r="B1276" s="371"/>
      <c r="C1276" s="372"/>
      <c r="D1276" s="188"/>
      <c r="E1276" s="371"/>
    </row>
    <row r="1277" spans="1:5">
      <c r="A1277" s="103" t="s">
        <v>1038</v>
      </c>
      <c r="B1277" s="161">
        <f>SUM(B5,B249,B252,B264,B355,B408,B462,B519,B639,B711,B784,B803,B914,B978,B1044,B1064,B1079,B1089,B1133,B1153,B1206,B1263,B1264,B1270,B1272)</f>
        <v>306630</v>
      </c>
      <c r="C1277" s="185">
        <f>SUM(C5,C249,C252,C264,C355,C408,C462,C519,C639,C711,C784,C803,C914,C978,C1044,C1064,C1079,C1089,C1133,C1153,C1206,C1263,C1264,C1270,C1272)</f>
        <v>186929.5648</v>
      </c>
      <c r="D1277" s="162">
        <f>C1277/B1277</f>
        <v>0.609625818739197</v>
      </c>
      <c r="E1277" s="161"/>
    </row>
  </sheetData>
  <autoFilter ref="A4:E1277">
    <extLst/>
  </autoFilter>
  <mergeCells count="1">
    <mergeCell ref="A2:E2"/>
  </mergeCells>
  <printOptions horizontalCentered="true"/>
  <pageMargins left="0.313888888888889" right="0.313888888888889" top="0.354166666666667" bottom="0.354166666666667" header="0.313888888888889" footer="0.313888888888889"/>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9"/>
  <sheetViews>
    <sheetView showGridLines="0" showZeros="0" workbookViewId="0">
      <selection activeCell="A15" sqref="A1:F73"/>
    </sheetView>
  </sheetViews>
  <sheetFormatPr defaultColWidth="9" defaultRowHeight="14.25" outlineLevelCol="5"/>
  <cols>
    <col min="1" max="1" width="37.125" style="266" customWidth="true"/>
    <col min="2" max="2" width="20.5" style="267" customWidth="true"/>
    <col min="3" max="3" width="16.625" style="267" customWidth="true"/>
    <col min="4" max="4" width="43.625" style="266" customWidth="true"/>
    <col min="5" max="5" width="19.5" style="268" customWidth="true"/>
    <col min="6" max="6" width="16.625" style="268" customWidth="true"/>
    <col min="7" max="16384" width="9" style="266"/>
  </cols>
  <sheetData>
    <row r="1" ht="18" customHeight="true" spans="1:2">
      <c r="A1" s="264" t="s">
        <v>1039</v>
      </c>
      <c r="B1" s="269"/>
    </row>
    <row r="2" s="264" customFormat="true" ht="20.25" spans="1:6">
      <c r="A2" s="270" t="s">
        <v>1040</v>
      </c>
      <c r="B2" s="271"/>
      <c r="C2" s="271"/>
      <c r="D2" s="270"/>
      <c r="E2" s="270"/>
      <c r="F2" s="270"/>
    </row>
    <row r="3" ht="20.25" customHeight="true" spans="1:6">
      <c r="A3" s="264"/>
      <c r="B3" s="269"/>
      <c r="F3" s="294" t="s">
        <v>25</v>
      </c>
    </row>
    <row r="4" ht="31.5" customHeight="true" spans="1:6">
      <c r="A4" s="272" t="s">
        <v>1041</v>
      </c>
      <c r="B4" s="273"/>
      <c r="C4" s="274"/>
      <c r="D4" s="272" t="s">
        <v>1042</v>
      </c>
      <c r="E4" s="295"/>
      <c r="F4" s="296"/>
    </row>
    <row r="5" ht="21.95" customHeight="true" spans="1:6">
      <c r="A5" s="275" t="s">
        <v>59</v>
      </c>
      <c r="B5" s="276" t="s">
        <v>60</v>
      </c>
      <c r="C5" s="277" t="s">
        <v>28</v>
      </c>
      <c r="D5" s="275" t="s">
        <v>59</v>
      </c>
      <c r="E5" s="297" t="s">
        <v>60</v>
      </c>
      <c r="F5" s="275" t="s">
        <v>1043</v>
      </c>
    </row>
    <row r="6" ht="20.1" customHeight="true" spans="1:6">
      <c r="A6" s="278" t="s">
        <v>1044</v>
      </c>
      <c r="B6" s="279">
        <v>16893</v>
      </c>
      <c r="C6" s="279">
        <v>18076</v>
      </c>
      <c r="D6" s="278" t="s">
        <v>1045</v>
      </c>
      <c r="E6" s="298">
        <v>306630</v>
      </c>
      <c r="F6" s="299">
        <v>186930</v>
      </c>
    </row>
    <row r="7" ht="20.1" customHeight="true" spans="1:6">
      <c r="A7" s="280" t="s">
        <v>1046</v>
      </c>
      <c r="B7" s="281">
        <f>SUM(B8,B76,B77,B81,B82,B83,B84)</f>
        <v>308407</v>
      </c>
      <c r="C7" s="281">
        <f>SUM(C8,C76,C77,C81,C82,C83,C84)</f>
        <v>168854</v>
      </c>
      <c r="D7" s="280" t="s">
        <v>1047</v>
      </c>
      <c r="E7" s="300">
        <f>SUM(E8,E77:E83)</f>
        <v>18670</v>
      </c>
      <c r="F7" s="300">
        <f>SUM(F8,F77:F83)</f>
        <v>0</v>
      </c>
    </row>
    <row r="8" ht="20.1" customHeight="true" spans="1:6">
      <c r="A8" s="282" t="s">
        <v>1048</v>
      </c>
      <c r="B8" s="283">
        <f>SUM(B9,B16,B52)</f>
        <v>262508</v>
      </c>
      <c r="C8" s="283">
        <f>SUM(C9,C16,C52)</f>
        <v>168854</v>
      </c>
      <c r="D8" s="282" t="s">
        <v>1049</v>
      </c>
      <c r="E8" s="301">
        <f>SUM(E9:E10)</f>
        <v>101</v>
      </c>
      <c r="F8" s="301">
        <f>SUM(F9:F10)</f>
        <v>0</v>
      </c>
    </row>
    <row r="9" ht="20.1" customHeight="true" spans="1:6">
      <c r="A9" s="282" t="s">
        <v>1050</v>
      </c>
      <c r="B9" s="283">
        <f>SUM(B10:B15)</f>
        <v>4205</v>
      </c>
      <c r="C9" s="283">
        <f>SUM(C10:C15)</f>
        <v>4205</v>
      </c>
      <c r="D9" s="284" t="s">
        <v>1051</v>
      </c>
      <c r="E9" s="302"/>
      <c r="F9" s="303"/>
    </row>
    <row r="10" ht="20.1" customHeight="true" spans="1:6">
      <c r="A10" s="145" t="s">
        <v>1052</v>
      </c>
      <c r="B10" s="285"/>
      <c r="C10" s="286"/>
      <c r="D10" s="284" t="s">
        <v>1053</v>
      </c>
      <c r="E10" s="302">
        <v>101</v>
      </c>
      <c r="F10" s="303"/>
    </row>
    <row r="11" ht="20.1" customHeight="true" spans="1:6">
      <c r="A11" s="145" t="s">
        <v>1054</v>
      </c>
      <c r="B11" s="285">
        <v>83</v>
      </c>
      <c r="C11" s="286">
        <v>83</v>
      </c>
      <c r="D11" s="284"/>
      <c r="E11" s="302"/>
      <c r="F11" s="303"/>
    </row>
    <row r="12" ht="20.1" customHeight="true" spans="1:6">
      <c r="A12" s="145" t="s">
        <v>1055</v>
      </c>
      <c r="B12" s="285"/>
      <c r="C12" s="286"/>
      <c r="D12" s="284" t="s">
        <v>0</v>
      </c>
      <c r="E12" s="302"/>
      <c r="F12" s="303"/>
    </row>
    <row r="13" ht="20.1" customHeight="true" spans="1:6">
      <c r="A13" s="145" t="s">
        <v>1056</v>
      </c>
      <c r="B13" s="285"/>
      <c r="C13" s="286"/>
      <c r="D13" s="284" t="s">
        <v>0</v>
      </c>
      <c r="E13" s="302"/>
      <c r="F13" s="303"/>
    </row>
    <row r="14" ht="20.1" customHeight="true" spans="1:6">
      <c r="A14" s="145" t="s">
        <v>1057</v>
      </c>
      <c r="B14" s="285">
        <v>4122</v>
      </c>
      <c r="C14" s="286">
        <v>4122</v>
      </c>
      <c r="D14" s="284" t="s">
        <v>0</v>
      </c>
      <c r="E14" s="302"/>
      <c r="F14" s="303"/>
    </row>
    <row r="15" ht="20.1" customHeight="true" spans="1:6">
      <c r="A15" s="145" t="s">
        <v>1058</v>
      </c>
      <c r="B15" s="285"/>
      <c r="C15" s="286"/>
      <c r="D15" s="284" t="s">
        <v>0</v>
      </c>
      <c r="E15" s="302"/>
      <c r="F15" s="303"/>
    </row>
    <row r="16" ht="20.1" customHeight="true" spans="1:6">
      <c r="A16" s="144" t="s">
        <v>1059</v>
      </c>
      <c r="B16" s="283">
        <f>SUM(B17:B51)</f>
        <v>184478</v>
      </c>
      <c r="C16" s="283">
        <f>SUM(C17:C51)</f>
        <v>150272</v>
      </c>
      <c r="D16" s="284" t="s">
        <v>0</v>
      </c>
      <c r="E16" s="302"/>
      <c r="F16" s="303"/>
    </row>
    <row r="17" ht="20.1" customHeight="true" spans="1:6">
      <c r="A17" s="145" t="s">
        <v>1060</v>
      </c>
      <c r="B17" s="287">
        <v>-1211</v>
      </c>
      <c r="C17" s="286">
        <v>-1288</v>
      </c>
      <c r="D17" s="284" t="s">
        <v>0</v>
      </c>
      <c r="E17" s="302"/>
      <c r="F17" s="303"/>
    </row>
    <row r="18" ht="20.1" customHeight="true" spans="1:6">
      <c r="A18" s="288" t="s">
        <v>1061</v>
      </c>
      <c r="B18" s="287">
        <v>46440</v>
      </c>
      <c r="C18" s="286">
        <v>48421</v>
      </c>
      <c r="D18" s="284" t="s">
        <v>0</v>
      </c>
      <c r="E18" s="302"/>
      <c r="F18" s="303"/>
    </row>
    <row r="19" ht="20.1" customHeight="true" spans="1:6">
      <c r="A19" s="289" t="s">
        <v>1062</v>
      </c>
      <c r="B19" s="287">
        <v>17623</v>
      </c>
      <c r="C19" s="286">
        <v>17245</v>
      </c>
      <c r="D19" s="284" t="s">
        <v>0</v>
      </c>
      <c r="E19" s="302"/>
      <c r="F19" s="303"/>
    </row>
    <row r="20" ht="20.1" customHeight="true" spans="1:6">
      <c r="A20" s="289" t="s">
        <v>1063</v>
      </c>
      <c r="B20" s="287">
        <v>8878</v>
      </c>
      <c r="C20" s="286">
        <v>3000</v>
      </c>
      <c r="D20" s="284" t="s">
        <v>0</v>
      </c>
      <c r="E20" s="302"/>
      <c r="F20" s="303"/>
    </row>
    <row r="21" ht="20.1" customHeight="true" spans="1:6">
      <c r="A21" s="289" t="s">
        <v>1064</v>
      </c>
      <c r="B21" s="287">
        <v>0</v>
      </c>
      <c r="C21" s="286"/>
      <c r="D21" s="284" t="s">
        <v>0</v>
      </c>
      <c r="E21" s="302"/>
      <c r="F21" s="303"/>
    </row>
    <row r="22" ht="20.1" customHeight="true" spans="1:6">
      <c r="A22" s="289" t="s">
        <v>1065</v>
      </c>
      <c r="B22" s="287">
        <v>0</v>
      </c>
      <c r="C22" s="286"/>
      <c r="D22" s="284" t="s">
        <v>0</v>
      </c>
      <c r="E22" s="302"/>
      <c r="F22" s="303"/>
    </row>
    <row r="23" ht="20.1" customHeight="true" spans="1:6">
      <c r="A23" s="289" t="s">
        <v>1066</v>
      </c>
      <c r="B23" s="287">
        <v>0</v>
      </c>
      <c r="C23" s="286"/>
      <c r="D23" s="289" t="s">
        <v>0</v>
      </c>
      <c r="E23" s="304"/>
      <c r="F23" s="303"/>
    </row>
    <row r="24" ht="20.1" customHeight="true" spans="1:6">
      <c r="A24" s="289" t="s">
        <v>1067</v>
      </c>
      <c r="B24" s="287">
        <v>6682</v>
      </c>
      <c r="C24" s="286">
        <v>6012</v>
      </c>
      <c r="D24" s="289" t="s">
        <v>0</v>
      </c>
      <c r="E24" s="304"/>
      <c r="F24" s="303"/>
    </row>
    <row r="25" ht="20.1" customHeight="true" spans="1:6">
      <c r="A25" s="289" t="s">
        <v>1068</v>
      </c>
      <c r="B25" s="287">
        <v>1931</v>
      </c>
      <c r="C25" s="286">
        <v>937</v>
      </c>
      <c r="D25" s="288" t="s">
        <v>0</v>
      </c>
      <c r="E25" s="305"/>
      <c r="F25" s="303"/>
    </row>
    <row r="26" ht="20.1" customHeight="true" spans="1:6">
      <c r="A26" s="289" t="s">
        <v>1069</v>
      </c>
      <c r="B26" s="287">
        <v>2036</v>
      </c>
      <c r="C26" s="286">
        <v>1835</v>
      </c>
      <c r="D26" s="289" t="s">
        <v>0</v>
      </c>
      <c r="E26" s="304"/>
      <c r="F26" s="303"/>
    </row>
    <row r="27" ht="20.1" customHeight="true" spans="1:6">
      <c r="A27" s="289" t="s">
        <v>1070</v>
      </c>
      <c r="B27" s="287">
        <v>370</v>
      </c>
      <c r="C27" s="286"/>
      <c r="D27" s="289" t="s">
        <v>0</v>
      </c>
      <c r="E27" s="304"/>
      <c r="F27" s="303"/>
    </row>
    <row r="28" ht="20.1" customHeight="true" spans="1:6">
      <c r="A28" s="289" t="s">
        <v>1071</v>
      </c>
      <c r="B28" s="287">
        <v>0</v>
      </c>
      <c r="C28" s="286"/>
      <c r="D28" s="289" t="s">
        <v>0</v>
      </c>
      <c r="E28" s="304"/>
      <c r="F28" s="303"/>
    </row>
    <row r="29" ht="20.1" customHeight="true" spans="1:6">
      <c r="A29" s="289" t="s">
        <v>1072</v>
      </c>
      <c r="B29" s="287">
        <v>21555</v>
      </c>
      <c r="C29" s="286">
        <v>13372</v>
      </c>
      <c r="D29" s="289" t="s">
        <v>0</v>
      </c>
      <c r="E29" s="304"/>
      <c r="F29" s="303"/>
    </row>
    <row r="30" ht="20.1" customHeight="true" spans="1:6">
      <c r="A30" s="290" t="s">
        <v>1073</v>
      </c>
      <c r="B30" s="287">
        <v>0</v>
      </c>
      <c r="C30" s="286"/>
      <c r="D30" s="289" t="s">
        <v>0</v>
      </c>
      <c r="E30" s="304"/>
      <c r="F30" s="303"/>
    </row>
    <row r="31" ht="20.1" customHeight="true" spans="1:6">
      <c r="A31" s="290" t="s">
        <v>1074</v>
      </c>
      <c r="B31" s="287">
        <v>0</v>
      </c>
      <c r="C31" s="286"/>
      <c r="D31" s="289" t="s">
        <v>0</v>
      </c>
      <c r="E31" s="304"/>
      <c r="F31" s="303"/>
    </row>
    <row r="32" ht="20.1" customHeight="true" spans="1:6">
      <c r="A32" s="290" t="s">
        <v>1075</v>
      </c>
      <c r="B32" s="287">
        <v>0</v>
      </c>
      <c r="C32" s="286"/>
      <c r="D32" s="289" t="s">
        <v>0</v>
      </c>
      <c r="E32" s="304"/>
      <c r="F32" s="303"/>
    </row>
    <row r="33" ht="20.1" customHeight="true" spans="1:6">
      <c r="A33" s="290" t="s">
        <v>1076</v>
      </c>
      <c r="B33" s="287">
        <v>1127</v>
      </c>
      <c r="C33" s="286">
        <v>1040</v>
      </c>
      <c r="D33" s="289" t="s">
        <v>0</v>
      </c>
      <c r="E33" s="304"/>
      <c r="F33" s="303"/>
    </row>
    <row r="34" ht="20.1" customHeight="true" spans="1:6">
      <c r="A34" s="290" t="s">
        <v>1077</v>
      </c>
      <c r="B34" s="287">
        <v>23140</v>
      </c>
      <c r="C34" s="286">
        <v>18855</v>
      </c>
      <c r="D34" s="284" t="s">
        <v>0</v>
      </c>
      <c r="E34" s="302"/>
      <c r="F34" s="303"/>
    </row>
    <row r="35" ht="20.1" customHeight="true" spans="1:6">
      <c r="A35" s="290" t="s">
        <v>1078</v>
      </c>
      <c r="B35" s="287">
        <v>868</v>
      </c>
      <c r="C35" s="286">
        <v>785</v>
      </c>
      <c r="D35" s="284" t="s">
        <v>0</v>
      </c>
      <c r="E35" s="302"/>
      <c r="F35" s="303"/>
    </row>
    <row r="36" ht="20.1" customHeight="true" spans="1:6">
      <c r="A36" s="290" t="s">
        <v>1079</v>
      </c>
      <c r="B36" s="287">
        <v>996</v>
      </c>
      <c r="C36" s="286">
        <v>836</v>
      </c>
      <c r="D36" s="284" t="s">
        <v>0</v>
      </c>
      <c r="E36" s="302"/>
      <c r="F36" s="303"/>
    </row>
    <row r="37" ht="20.1" customHeight="true" spans="1:6">
      <c r="A37" s="290" t="s">
        <v>1080</v>
      </c>
      <c r="B37" s="287">
        <v>16434</v>
      </c>
      <c r="C37" s="286">
        <v>10895</v>
      </c>
      <c r="D37" s="284" t="s">
        <v>0</v>
      </c>
      <c r="E37" s="302"/>
      <c r="F37" s="303"/>
    </row>
    <row r="38" ht="20.1" customHeight="true" spans="1:6">
      <c r="A38" s="290" t="s">
        <v>1081</v>
      </c>
      <c r="B38" s="287">
        <v>15363</v>
      </c>
      <c r="C38" s="286">
        <v>3839</v>
      </c>
      <c r="D38" s="284" t="s">
        <v>0</v>
      </c>
      <c r="E38" s="302"/>
      <c r="F38" s="303"/>
    </row>
    <row r="39" ht="20.1" customHeight="true" spans="1:6">
      <c r="A39" s="290" t="s">
        <v>1082</v>
      </c>
      <c r="B39" s="287">
        <v>2814</v>
      </c>
      <c r="C39" s="286">
        <v>1977</v>
      </c>
      <c r="D39" s="284" t="s">
        <v>0</v>
      </c>
      <c r="E39" s="302"/>
      <c r="F39" s="303"/>
    </row>
    <row r="40" ht="20.1" customHeight="true" spans="1:6">
      <c r="A40" s="290" t="s">
        <v>1083</v>
      </c>
      <c r="B40" s="287">
        <v>0</v>
      </c>
      <c r="C40" s="286"/>
      <c r="D40" s="284" t="s">
        <v>0</v>
      </c>
      <c r="E40" s="302"/>
      <c r="F40" s="303"/>
    </row>
    <row r="41" ht="20.1" customHeight="true" spans="1:6">
      <c r="A41" s="290" t="s">
        <v>1084</v>
      </c>
      <c r="B41" s="287">
        <v>9953</v>
      </c>
      <c r="C41" s="286">
        <v>13419</v>
      </c>
      <c r="D41" s="284" t="s">
        <v>0</v>
      </c>
      <c r="E41" s="302"/>
      <c r="F41" s="303"/>
    </row>
    <row r="42" ht="20.1" customHeight="true" spans="1:6">
      <c r="A42" s="290" t="s">
        <v>1085</v>
      </c>
      <c r="B42" s="287">
        <v>8024</v>
      </c>
      <c r="C42" s="286">
        <v>7047</v>
      </c>
      <c r="D42" s="284" t="s">
        <v>0</v>
      </c>
      <c r="E42" s="302"/>
      <c r="F42" s="303"/>
    </row>
    <row r="43" ht="20.1" customHeight="true" spans="1:6">
      <c r="A43" s="290" t="s">
        <v>1086</v>
      </c>
      <c r="B43" s="287">
        <v>0</v>
      </c>
      <c r="C43" s="286"/>
      <c r="D43" s="284" t="s">
        <v>0</v>
      </c>
      <c r="E43" s="302"/>
      <c r="F43" s="303"/>
    </row>
    <row r="44" ht="20.1" customHeight="true" spans="1:6">
      <c r="A44" s="290" t="s">
        <v>1087</v>
      </c>
      <c r="B44" s="287">
        <v>0</v>
      </c>
      <c r="C44" s="286"/>
      <c r="D44" s="284" t="s">
        <v>0</v>
      </c>
      <c r="E44" s="302"/>
      <c r="F44" s="303"/>
    </row>
    <row r="45" ht="20.1" customHeight="true" spans="1:6">
      <c r="A45" s="290" t="s">
        <v>1088</v>
      </c>
      <c r="B45" s="287">
        <v>0</v>
      </c>
      <c r="C45" s="286"/>
      <c r="D45" s="284" t="s">
        <v>0</v>
      </c>
      <c r="E45" s="302"/>
      <c r="F45" s="303"/>
    </row>
    <row r="46" ht="20.1" customHeight="true" spans="1:6">
      <c r="A46" s="290" t="s">
        <v>1089</v>
      </c>
      <c r="B46" s="287">
        <v>0</v>
      </c>
      <c r="C46" s="286"/>
      <c r="D46" s="284" t="s">
        <v>0</v>
      </c>
      <c r="E46" s="302"/>
      <c r="F46" s="303"/>
    </row>
    <row r="47" ht="20.1" customHeight="true" spans="1:6">
      <c r="A47" s="290" t="s">
        <v>1090</v>
      </c>
      <c r="B47" s="287">
        <v>1105</v>
      </c>
      <c r="C47" s="286">
        <v>2045</v>
      </c>
      <c r="D47" s="284" t="s">
        <v>0</v>
      </c>
      <c r="E47" s="302"/>
      <c r="F47" s="303"/>
    </row>
    <row r="48" ht="20.1" customHeight="true" spans="1:6">
      <c r="A48" s="290" t="s">
        <v>1091</v>
      </c>
      <c r="B48" s="287">
        <v>0</v>
      </c>
      <c r="C48" s="286"/>
      <c r="D48" s="289" t="s">
        <v>0</v>
      </c>
      <c r="E48" s="304"/>
      <c r="F48" s="303"/>
    </row>
    <row r="49" ht="20.1" customHeight="true" spans="1:6">
      <c r="A49" s="290" t="s">
        <v>1092</v>
      </c>
      <c r="B49" s="287">
        <v>150</v>
      </c>
      <c r="C49" s="286"/>
      <c r="D49" s="289"/>
      <c r="E49" s="304"/>
      <c r="F49" s="303"/>
    </row>
    <row r="50" ht="20.1" customHeight="true" spans="1:6">
      <c r="A50" s="290" t="s">
        <v>1093</v>
      </c>
      <c r="B50" s="287">
        <v>0</v>
      </c>
      <c r="C50" s="286"/>
      <c r="D50" s="289" t="s">
        <v>0</v>
      </c>
      <c r="E50" s="304"/>
      <c r="F50" s="303"/>
    </row>
    <row r="51" ht="20.1" customHeight="true" spans="1:6">
      <c r="A51" s="289" t="s">
        <v>1094</v>
      </c>
      <c r="B51" s="287">
        <v>200</v>
      </c>
      <c r="C51" s="286"/>
      <c r="D51" s="289" t="s">
        <v>0</v>
      </c>
      <c r="E51" s="304"/>
      <c r="F51" s="303"/>
    </row>
    <row r="52" ht="20.1" customHeight="true" spans="1:6">
      <c r="A52" s="291" t="s">
        <v>1095</v>
      </c>
      <c r="B52" s="292">
        <f>SUM(B53:B73)</f>
        <v>73825</v>
      </c>
      <c r="C52" s="292">
        <f>SUM(C53:C73)</f>
        <v>14377</v>
      </c>
      <c r="D52" s="289" t="s">
        <v>0</v>
      </c>
      <c r="E52" s="304"/>
      <c r="F52" s="303"/>
    </row>
    <row r="53" ht="20.1" customHeight="true" spans="1:6">
      <c r="A53" s="289" t="s">
        <v>1096</v>
      </c>
      <c r="B53" s="287">
        <v>756</v>
      </c>
      <c r="C53" s="286">
        <v>90</v>
      </c>
      <c r="D53" s="289" t="s">
        <v>0</v>
      </c>
      <c r="E53" s="304"/>
      <c r="F53" s="303"/>
    </row>
    <row r="54" ht="20.1" customHeight="true" spans="1:6">
      <c r="A54" s="289" t="s">
        <v>1097</v>
      </c>
      <c r="B54" s="287">
        <v>0</v>
      </c>
      <c r="C54" s="286"/>
      <c r="D54" s="289"/>
      <c r="E54" s="304"/>
      <c r="F54" s="303"/>
    </row>
    <row r="55" ht="20.1" customHeight="true" spans="1:6">
      <c r="A55" s="289" t="s">
        <v>1098</v>
      </c>
      <c r="B55" s="287">
        <v>0</v>
      </c>
      <c r="C55" s="286"/>
      <c r="D55" s="289"/>
      <c r="E55" s="304"/>
      <c r="F55" s="303"/>
    </row>
    <row r="56" ht="20.1" customHeight="true" spans="1:6">
      <c r="A56" s="289" t="s">
        <v>1099</v>
      </c>
      <c r="B56" s="287">
        <v>63</v>
      </c>
      <c r="C56" s="286">
        <v>10</v>
      </c>
      <c r="D56" s="289"/>
      <c r="E56" s="302"/>
      <c r="F56" s="303"/>
    </row>
    <row r="57" ht="20.1" customHeight="true" spans="1:6">
      <c r="A57" s="289" t="s">
        <v>1100</v>
      </c>
      <c r="B57" s="287">
        <v>1042</v>
      </c>
      <c r="C57" s="286"/>
      <c r="D57" s="289"/>
      <c r="E57" s="302"/>
      <c r="F57" s="303"/>
    </row>
    <row r="58" ht="20.1" customHeight="true" spans="1:6">
      <c r="A58" s="289" t="s">
        <v>1101</v>
      </c>
      <c r="B58" s="287">
        <v>0</v>
      </c>
      <c r="C58" s="286"/>
      <c r="D58" s="289"/>
      <c r="E58" s="302"/>
      <c r="F58" s="303"/>
    </row>
    <row r="59" ht="20.1" customHeight="true" spans="1:6">
      <c r="A59" s="289" t="s">
        <v>1102</v>
      </c>
      <c r="B59" s="287">
        <v>2648</v>
      </c>
      <c r="C59" s="286">
        <v>7</v>
      </c>
      <c r="D59" s="289"/>
      <c r="E59" s="302"/>
      <c r="F59" s="303"/>
    </row>
    <row r="60" ht="19.5" customHeight="true" spans="1:6">
      <c r="A60" s="289" t="s">
        <v>1103</v>
      </c>
      <c r="B60" s="287">
        <v>907</v>
      </c>
      <c r="C60" s="286"/>
      <c r="D60" s="289"/>
      <c r="E60" s="306"/>
      <c r="F60" s="307"/>
    </row>
    <row r="61" s="265" customFormat="true" ht="20.1" customHeight="true" spans="1:6">
      <c r="A61" s="289" t="s">
        <v>1104</v>
      </c>
      <c r="B61" s="287">
        <v>513</v>
      </c>
      <c r="C61" s="293">
        <v>152</v>
      </c>
      <c r="D61" s="289"/>
      <c r="E61" s="306"/>
      <c r="F61" s="307"/>
    </row>
    <row r="62" ht="20.1" customHeight="true" spans="1:6">
      <c r="A62" s="289" t="s">
        <v>1105</v>
      </c>
      <c r="B62" s="287">
        <v>2310</v>
      </c>
      <c r="C62" s="286">
        <v>990</v>
      </c>
      <c r="D62" s="289"/>
      <c r="E62" s="302"/>
      <c r="F62" s="303"/>
    </row>
    <row r="63" ht="20.1" customHeight="true" spans="1:6">
      <c r="A63" s="289" t="s">
        <v>1106</v>
      </c>
      <c r="B63" s="287">
        <v>2600</v>
      </c>
      <c r="C63" s="286"/>
      <c r="D63" s="289"/>
      <c r="E63" s="302"/>
      <c r="F63" s="303"/>
    </row>
    <row r="64" ht="20.1" customHeight="true" spans="1:6">
      <c r="A64" s="289" t="s">
        <v>1107</v>
      </c>
      <c r="B64" s="287">
        <v>55186</v>
      </c>
      <c r="C64" s="286">
        <v>12408</v>
      </c>
      <c r="D64" s="289"/>
      <c r="E64" s="302"/>
      <c r="F64" s="303"/>
    </row>
    <row r="65" ht="20.1" customHeight="true" spans="1:6">
      <c r="A65" s="289" t="s">
        <v>1108</v>
      </c>
      <c r="B65" s="287">
        <v>1027</v>
      </c>
      <c r="C65" s="286"/>
      <c r="D65" s="289"/>
      <c r="E65" s="302"/>
      <c r="F65" s="303"/>
    </row>
    <row r="66" ht="20.1" customHeight="true" spans="1:6">
      <c r="A66" s="289" t="s">
        <v>1109</v>
      </c>
      <c r="B66" s="287">
        <v>1798</v>
      </c>
      <c r="C66" s="286"/>
      <c r="D66" s="289"/>
      <c r="E66" s="302"/>
      <c r="F66" s="303"/>
    </row>
    <row r="67" ht="20.1" customHeight="true" spans="1:6">
      <c r="A67" s="289" t="s">
        <v>1110</v>
      </c>
      <c r="B67" s="287">
        <v>200</v>
      </c>
      <c r="C67" s="286">
        <v>100</v>
      </c>
      <c r="D67" s="289"/>
      <c r="E67" s="302"/>
      <c r="F67" s="303"/>
    </row>
    <row r="68" ht="20.1" customHeight="true" spans="1:6">
      <c r="A68" s="289" t="s">
        <v>1111</v>
      </c>
      <c r="B68" s="287">
        <v>20</v>
      </c>
      <c r="C68" s="286"/>
      <c r="D68" s="289"/>
      <c r="E68" s="302"/>
      <c r="F68" s="303"/>
    </row>
    <row r="69" ht="20.1" customHeight="true" spans="1:6">
      <c r="A69" s="289" t="s">
        <v>1112</v>
      </c>
      <c r="B69" s="287">
        <v>1060</v>
      </c>
      <c r="C69" s="286">
        <v>620</v>
      </c>
      <c r="D69" s="289"/>
      <c r="E69" s="302"/>
      <c r="F69" s="303"/>
    </row>
    <row r="70" ht="20.1" customHeight="true" spans="1:6">
      <c r="A70" s="289" t="s">
        <v>1113</v>
      </c>
      <c r="B70" s="287">
        <v>3567</v>
      </c>
      <c r="C70" s="286"/>
      <c r="D70" s="289"/>
      <c r="E70" s="302"/>
      <c r="F70" s="303"/>
    </row>
    <row r="71" ht="20.1" customHeight="true" spans="1:6">
      <c r="A71" s="289" t="s">
        <v>1114</v>
      </c>
      <c r="B71" s="287">
        <v>0</v>
      </c>
      <c r="C71" s="286"/>
      <c r="D71" s="289"/>
      <c r="E71" s="302"/>
      <c r="F71" s="303"/>
    </row>
    <row r="72" ht="20.1" customHeight="true" spans="1:6">
      <c r="A72" s="289" t="s">
        <v>1115</v>
      </c>
      <c r="B72" s="287">
        <v>128</v>
      </c>
      <c r="C72" s="286"/>
      <c r="D72" s="308"/>
      <c r="E72" s="302"/>
      <c r="F72" s="303"/>
    </row>
    <row r="73" ht="20.1" customHeight="true" spans="1:6">
      <c r="A73" s="309" t="s">
        <v>1116</v>
      </c>
      <c r="B73" s="287">
        <v>0</v>
      </c>
      <c r="C73" s="286"/>
      <c r="D73" s="308"/>
      <c r="E73" s="302"/>
      <c r="F73" s="303"/>
    </row>
    <row r="74" ht="20.1" customHeight="true" spans="1:6">
      <c r="A74" s="309"/>
      <c r="B74" s="285"/>
      <c r="C74" s="310"/>
      <c r="D74" s="308"/>
      <c r="E74" s="319"/>
      <c r="F74" s="303"/>
    </row>
    <row r="75" ht="20.1" customHeight="true" spans="1:6">
      <c r="A75" s="309"/>
      <c r="B75" s="311"/>
      <c r="C75" s="286"/>
      <c r="D75" s="308"/>
      <c r="E75" s="320"/>
      <c r="F75" s="303"/>
    </row>
    <row r="76" ht="20.1" customHeight="true" spans="1:6">
      <c r="A76" s="144" t="s">
        <v>1117</v>
      </c>
      <c r="B76" s="312">
        <v>9798</v>
      </c>
      <c r="C76" s="312"/>
      <c r="D76" s="289" t="s">
        <v>0</v>
      </c>
      <c r="E76" s="321"/>
      <c r="F76" s="321"/>
    </row>
    <row r="77" ht="20.1" customHeight="true" spans="1:6">
      <c r="A77" s="144" t="s">
        <v>1118</v>
      </c>
      <c r="B77" s="312">
        <f>SUM(B78:B80)</f>
        <v>0</v>
      </c>
      <c r="C77" s="312">
        <f>SUM(C78:C80)</f>
        <v>0</v>
      </c>
      <c r="D77" s="313" t="s">
        <v>1119</v>
      </c>
      <c r="E77" s="301"/>
      <c r="F77" s="322"/>
    </row>
    <row r="78" ht="20.1" customHeight="true" spans="1:6">
      <c r="A78" s="145" t="s">
        <v>1120</v>
      </c>
      <c r="B78" s="285"/>
      <c r="C78" s="314"/>
      <c r="D78" s="282" t="s">
        <v>1121</v>
      </c>
      <c r="E78" s="301">
        <v>8285</v>
      </c>
      <c r="F78" s="322"/>
    </row>
    <row r="79" ht="20.1" customHeight="true" spans="1:6">
      <c r="A79" s="145" t="s">
        <v>1122</v>
      </c>
      <c r="B79" s="314"/>
      <c r="C79" s="314"/>
      <c r="D79" s="144" t="s">
        <v>1123</v>
      </c>
      <c r="E79" s="301">
        <v>9391</v>
      </c>
      <c r="F79" s="322"/>
    </row>
    <row r="80" ht="20.1" customHeight="true" spans="1:6">
      <c r="A80" s="145" t="s">
        <v>1124</v>
      </c>
      <c r="B80" s="314"/>
      <c r="C80" s="314"/>
      <c r="D80" s="144" t="s">
        <v>1125</v>
      </c>
      <c r="E80" s="322"/>
      <c r="F80" s="322"/>
    </row>
    <row r="81" ht="20.1" customHeight="true" spans="1:6">
      <c r="A81" s="144" t="s">
        <v>1126</v>
      </c>
      <c r="B81" s="312"/>
      <c r="C81" s="312"/>
      <c r="D81" s="144" t="s">
        <v>1127</v>
      </c>
      <c r="E81" s="322"/>
      <c r="F81" s="322"/>
    </row>
    <row r="82" ht="20.1" customHeight="true" spans="1:6">
      <c r="A82" s="144" t="s">
        <v>1128</v>
      </c>
      <c r="B82" s="312">
        <v>36101</v>
      </c>
      <c r="C82" s="312"/>
      <c r="D82" s="315" t="s">
        <v>1129</v>
      </c>
      <c r="E82" s="322">
        <v>893</v>
      </c>
      <c r="F82" s="322"/>
    </row>
    <row r="83" ht="20.1" customHeight="true" spans="1:6">
      <c r="A83" s="144" t="s">
        <v>1130</v>
      </c>
      <c r="B83" s="312"/>
      <c r="C83" s="312"/>
      <c r="D83" s="315" t="s">
        <v>1131</v>
      </c>
      <c r="E83" s="322"/>
      <c r="F83" s="322"/>
    </row>
    <row r="84" ht="19.15" customHeight="true" spans="1:6">
      <c r="A84" s="144" t="s">
        <v>1132</v>
      </c>
      <c r="B84" s="312"/>
      <c r="C84" s="312"/>
      <c r="D84" s="145"/>
      <c r="E84" s="321"/>
      <c r="F84" s="321"/>
    </row>
    <row r="85" ht="22.15" customHeight="true" spans="1:6">
      <c r="A85" s="145"/>
      <c r="B85" s="314"/>
      <c r="C85" s="314"/>
      <c r="D85" s="145"/>
      <c r="E85" s="321"/>
      <c r="F85" s="321"/>
    </row>
    <row r="86" spans="1:6">
      <c r="A86" s="145"/>
      <c r="B86" s="314"/>
      <c r="C86" s="314"/>
      <c r="D86" s="145"/>
      <c r="E86" s="321"/>
      <c r="F86" s="321"/>
    </row>
    <row r="87" spans="1:6">
      <c r="A87" s="145"/>
      <c r="B87" s="314"/>
      <c r="C87" s="314"/>
      <c r="D87" s="145" t="s">
        <v>0</v>
      </c>
      <c r="E87" s="321"/>
      <c r="F87" s="321"/>
    </row>
    <row r="88" spans="1:6">
      <c r="A88" s="145"/>
      <c r="B88" s="314"/>
      <c r="C88" s="314"/>
      <c r="D88" s="145"/>
      <c r="E88" s="321"/>
      <c r="F88" s="321"/>
    </row>
    <row r="89" spans="1:6">
      <c r="A89" s="145"/>
      <c r="B89" s="314"/>
      <c r="C89" s="314"/>
      <c r="D89" s="145"/>
      <c r="E89" s="321"/>
      <c r="F89" s="321"/>
    </row>
    <row r="90" ht="23.1" customHeight="true" spans="1:6">
      <c r="A90" s="316" t="s">
        <v>1133</v>
      </c>
      <c r="B90" s="317">
        <f t="shared" ref="B90:F90" si="0">SUM(B6,B7)</f>
        <v>325300</v>
      </c>
      <c r="C90" s="317">
        <f t="shared" si="0"/>
        <v>186930</v>
      </c>
      <c r="D90" s="316" t="s">
        <v>1134</v>
      </c>
      <c r="E90" s="323">
        <f>SUM(E6,E7)</f>
        <v>325300</v>
      </c>
      <c r="F90" s="323">
        <f t="shared" si="0"/>
        <v>186930</v>
      </c>
    </row>
    <row r="91" spans="4:4">
      <c r="D91" s="318"/>
    </row>
    <row r="92" spans="4:4">
      <c r="D92" s="318"/>
    </row>
    <row r="93" spans="4:4">
      <c r="D93" s="318"/>
    </row>
    <row r="94" spans="4:4">
      <c r="D94" s="318"/>
    </row>
    <row r="95" spans="4:4">
      <c r="D95" s="318"/>
    </row>
    <row r="96" spans="4:4">
      <c r="D96" s="318"/>
    </row>
    <row r="97" spans="4:4">
      <c r="D97" s="318"/>
    </row>
    <row r="98" spans="4:4">
      <c r="D98" s="318"/>
    </row>
    <row r="99" spans="4:4">
      <c r="D99" s="318"/>
    </row>
    <row r="100" spans="4:4">
      <c r="D100" s="318"/>
    </row>
    <row r="101" spans="4:4">
      <c r="D101" s="318"/>
    </row>
    <row r="102" spans="4:4">
      <c r="D102" s="318"/>
    </row>
    <row r="103" spans="4:4">
      <c r="D103" s="318"/>
    </row>
    <row r="104" spans="4:4">
      <c r="D104" s="318"/>
    </row>
    <row r="105" spans="4:4">
      <c r="D105" s="318"/>
    </row>
    <row r="106" spans="4:4">
      <c r="D106" s="318"/>
    </row>
    <row r="107" spans="4:4">
      <c r="D107" s="318"/>
    </row>
    <row r="108" spans="4:4">
      <c r="D108" s="318"/>
    </row>
    <row r="109" spans="4:4">
      <c r="D109" s="318"/>
    </row>
  </sheetData>
  <protectedRanges>
    <protectedRange sqref="B30:B50" name="区域1"/>
  </protectedRanges>
  <mergeCells count="3">
    <mergeCell ref="A2:F2"/>
    <mergeCell ref="A4:C4"/>
    <mergeCell ref="D4:F4"/>
  </mergeCells>
  <printOptions horizontalCentered="true"/>
  <pageMargins left="0.471527777777778" right="0.471527777777778" top="0.590277777777778" bottom="0.471527777777778" header="0.313888888888889" footer="0.313888888888889"/>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4"/>
  <sheetViews>
    <sheetView workbookViewId="0">
      <selection activeCell="D16" sqref="A1:J284"/>
    </sheetView>
  </sheetViews>
  <sheetFormatPr defaultColWidth="8" defaultRowHeight="12.75" customHeight="true"/>
  <cols>
    <col min="1" max="1" width="24.0416666666667" style="237" customWidth="true"/>
    <col min="2" max="2" width="13" style="250" customWidth="true"/>
    <col min="3" max="6" width="14.3" style="250" customWidth="true"/>
    <col min="7" max="10" width="11.6" style="250" customWidth="true"/>
    <col min="11" max="11" width="8.23333333333333" style="237" customWidth="true"/>
    <col min="12" max="16383" width="8" style="238"/>
  </cols>
  <sheetData>
    <row r="1" customHeight="true" spans="1:1">
      <c r="A1" s="239" t="s">
        <v>1135</v>
      </c>
    </row>
    <row r="2" s="237" customFormat="true" ht="20.25" customHeight="true" spans="1:10">
      <c r="A2" s="251" t="s">
        <v>1136</v>
      </c>
      <c r="B2" s="252"/>
      <c r="C2" s="252"/>
      <c r="D2" s="252"/>
      <c r="E2" s="252"/>
      <c r="F2" s="252"/>
      <c r="G2" s="252"/>
      <c r="H2" s="252"/>
      <c r="I2" s="252"/>
      <c r="J2" s="252"/>
    </row>
    <row r="3" s="237" customFormat="true" ht="15" spans="1:10">
      <c r="A3" s="253" t="s">
        <v>25</v>
      </c>
      <c r="B3" s="254"/>
      <c r="C3" s="254"/>
      <c r="D3" s="254"/>
      <c r="E3" s="254"/>
      <c r="F3" s="254"/>
      <c r="G3" s="254"/>
      <c r="H3" s="254"/>
      <c r="I3" s="254"/>
      <c r="J3" s="254"/>
    </row>
    <row r="4" s="237" customFormat="true" ht="15" spans="1:10">
      <c r="A4" s="255" t="s">
        <v>1137</v>
      </c>
      <c r="B4" s="256" t="s">
        <v>1138</v>
      </c>
      <c r="C4" s="256" t="s">
        <v>1139</v>
      </c>
      <c r="D4" s="256"/>
      <c r="E4" s="256"/>
      <c r="F4" s="256"/>
      <c r="G4" s="256" t="s">
        <v>1140</v>
      </c>
      <c r="H4" s="256"/>
      <c r="I4" s="256"/>
      <c r="J4" s="256"/>
    </row>
    <row r="5" s="237" customFormat="true" ht="15" spans="1:10">
      <c r="A5" s="257"/>
      <c r="B5" s="256"/>
      <c r="C5" s="256" t="s">
        <v>1141</v>
      </c>
      <c r="D5" s="256" t="s">
        <v>1142</v>
      </c>
      <c r="E5" s="256" t="s">
        <v>1143</v>
      </c>
      <c r="F5" s="256" t="s">
        <v>1144</v>
      </c>
      <c r="G5" s="256" t="s">
        <v>1141</v>
      </c>
      <c r="H5" s="256" t="s">
        <v>1142</v>
      </c>
      <c r="I5" s="256" t="s">
        <v>1143</v>
      </c>
      <c r="J5" s="256" t="s">
        <v>1144</v>
      </c>
    </row>
    <row r="6" s="237" customFormat="true" ht="20.25" customHeight="true" spans="1:10">
      <c r="A6" s="257"/>
      <c r="B6" s="256"/>
      <c r="C6" s="256"/>
      <c r="D6" s="256"/>
      <c r="E6" s="256"/>
      <c r="F6" s="256"/>
      <c r="G6" s="256"/>
      <c r="H6" s="256"/>
      <c r="I6" s="256"/>
      <c r="J6" s="256"/>
    </row>
    <row r="7" s="237" customFormat="true" ht="21" customHeight="true" spans="1:10">
      <c r="A7" s="257"/>
      <c r="B7" s="256"/>
      <c r="C7" s="258"/>
      <c r="D7" s="259"/>
      <c r="E7" s="259"/>
      <c r="F7" s="259"/>
      <c r="G7" s="258"/>
      <c r="H7" s="259"/>
      <c r="I7" s="259"/>
      <c r="J7" s="259"/>
    </row>
    <row r="8" s="237" customFormat="true" ht="15" spans="1:10">
      <c r="A8" s="260" t="s">
        <v>1138</v>
      </c>
      <c r="B8" s="261">
        <v>186930</v>
      </c>
      <c r="C8" s="261">
        <v>167982.655945</v>
      </c>
      <c r="D8" s="261">
        <v>79785.114345</v>
      </c>
      <c r="E8" s="261">
        <v>82220.7316</v>
      </c>
      <c r="F8" s="261">
        <v>5976.81</v>
      </c>
      <c r="G8" s="261">
        <v>18948</v>
      </c>
      <c r="H8" s="261">
        <v>9948</v>
      </c>
      <c r="I8" s="261">
        <v>600</v>
      </c>
      <c r="J8" s="261">
        <v>8400</v>
      </c>
    </row>
    <row r="9" s="237" customFormat="true" ht="15" spans="1:10">
      <c r="A9" s="260" t="s">
        <v>1145</v>
      </c>
      <c r="B9" s="261">
        <v>12037.8531</v>
      </c>
      <c r="C9" s="261">
        <v>12037.8531</v>
      </c>
      <c r="D9" s="261">
        <v>10682.1231</v>
      </c>
      <c r="E9" s="261">
        <v>1266.2</v>
      </c>
      <c r="F9" s="261">
        <v>89.53</v>
      </c>
      <c r="G9" s="261"/>
      <c r="H9" s="261"/>
      <c r="I9" s="261"/>
      <c r="J9" s="261"/>
    </row>
    <row r="10" s="237" customFormat="true" ht="15" spans="1:10">
      <c r="A10" s="260" t="s">
        <v>1146</v>
      </c>
      <c r="B10" s="261">
        <v>509.4392</v>
      </c>
      <c r="C10" s="261">
        <v>509.4392</v>
      </c>
      <c r="D10" s="261">
        <v>431.4392</v>
      </c>
      <c r="E10" s="261">
        <v>78</v>
      </c>
      <c r="F10" s="261"/>
      <c r="G10" s="261"/>
      <c r="H10" s="261"/>
      <c r="I10" s="261"/>
      <c r="J10" s="261"/>
    </row>
    <row r="11" s="237" customFormat="true" ht="15" spans="1:10">
      <c r="A11" s="262" t="s">
        <v>1147</v>
      </c>
      <c r="B11" s="263">
        <v>221.4392</v>
      </c>
      <c r="C11" s="263">
        <v>221.4392</v>
      </c>
      <c r="D11" s="263">
        <v>221.4392</v>
      </c>
      <c r="E11" s="263"/>
      <c r="F11" s="263"/>
      <c r="G11" s="263"/>
      <c r="H11" s="263"/>
      <c r="I11" s="263"/>
      <c r="J11" s="263"/>
    </row>
    <row r="12" s="237" customFormat="true" ht="15" spans="1:10">
      <c r="A12" s="262" t="s">
        <v>1148</v>
      </c>
      <c r="B12" s="263">
        <v>253</v>
      </c>
      <c r="C12" s="263">
        <v>253</v>
      </c>
      <c r="D12" s="263">
        <v>175</v>
      </c>
      <c r="E12" s="263">
        <v>78</v>
      </c>
      <c r="F12" s="263"/>
      <c r="G12" s="263"/>
      <c r="H12" s="263"/>
      <c r="I12" s="263"/>
      <c r="J12" s="263"/>
    </row>
    <row r="13" s="237" customFormat="true" ht="15" spans="1:10">
      <c r="A13" s="262" t="s">
        <v>1149</v>
      </c>
      <c r="B13" s="263">
        <v>35</v>
      </c>
      <c r="C13" s="263">
        <v>35</v>
      </c>
      <c r="D13" s="263">
        <v>35</v>
      </c>
      <c r="E13" s="263"/>
      <c r="F13" s="263"/>
      <c r="G13" s="263"/>
      <c r="H13" s="263"/>
      <c r="I13" s="263"/>
      <c r="J13" s="263"/>
    </row>
    <row r="14" s="237" customFormat="true" ht="15" spans="1:10">
      <c r="A14" s="260" t="s">
        <v>1150</v>
      </c>
      <c r="B14" s="261">
        <v>361.7786</v>
      </c>
      <c r="C14" s="261">
        <v>361.7786</v>
      </c>
      <c r="D14" s="261">
        <v>361.7786</v>
      </c>
      <c r="E14" s="261"/>
      <c r="F14" s="261"/>
      <c r="G14" s="261"/>
      <c r="H14" s="261"/>
      <c r="I14" s="261"/>
      <c r="J14" s="261"/>
    </row>
    <row r="15" s="237" customFormat="true" ht="15" spans="1:10">
      <c r="A15" s="262" t="s">
        <v>1147</v>
      </c>
      <c r="B15" s="263">
        <v>229.7786</v>
      </c>
      <c r="C15" s="263">
        <v>229.7786</v>
      </c>
      <c r="D15" s="263">
        <v>229.7786</v>
      </c>
      <c r="E15" s="263"/>
      <c r="F15" s="263"/>
      <c r="G15" s="263"/>
      <c r="H15" s="263"/>
      <c r="I15" s="263"/>
      <c r="J15" s="263"/>
    </row>
    <row r="16" s="237" customFormat="true" ht="15" spans="1:10">
      <c r="A16" s="262" t="s">
        <v>1148</v>
      </c>
      <c r="B16" s="263">
        <v>72</v>
      </c>
      <c r="C16" s="263">
        <v>72</v>
      </c>
      <c r="D16" s="263">
        <v>72</v>
      </c>
      <c r="E16" s="263"/>
      <c r="F16" s="263"/>
      <c r="G16" s="263"/>
      <c r="H16" s="263"/>
      <c r="I16" s="263"/>
      <c r="J16" s="263"/>
    </row>
    <row r="17" s="237" customFormat="true" ht="15" spans="1:10">
      <c r="A17" s="262" t="s">
        <v>1151</v>
      </c>
      <c r="B17" s="263">
        <v>60</v>
      </c>
      <c r="C17" s="263">
        <v>60</v>
      </c>
      <c r="D17" s="263">
        <v>60</v>
      </c>
      <c r="E17" s="263"/>
      <c r="F17" s="263"/>
      <c r="G17" s="263"/>
      <c r="H17" s="263"/>
      <c r="I17" s="263"/>
      <c r="J17" s="263"/>
    </row>
    <row r="18" s="237" customFormat="true" ht="15" spans="1:10">
      <c r="A18" s="260" t="s">
        <v>1152</v>
      </c>
      <c r="B18" s="261">
        <v>6306.3092</v>
      </c>
      <c r="C18" s="261">
        <v>6306.3092</v>
      </c>
      <c r="D18" s="261">
        <v>5730.7092</v>
      </c>
      <c r="E18" s="261">
        <v>575.6</v>
      </c>
      <c r="F18" s="261"/>
      <c r="G18" s="261"/>
      <c r="H18" s="261"/>
      <c r="I18" s="261"/>
      <c r="J18" s="261"/>
    </row>
    <row r="19" s="237" customFormat="true" ht="15" spans="1:10">
      <c r="A19" s="262" t="s">
        <v>1147</v>
      </c>
      <c r="B19" s="263">
        <v>3431.7672</v>
      </c>
      <c r="C19" s="263">
        <v>3431.7672</v>
      </c>
      <c r="D19" s="263">
        <v>3431.7672</v>
      </c>
      <c r="E19" s="263"/>
      <c r="F19" s="263"/>
      <c r="G19" s="263"/>
      <c r="H19" s="263"/>
      <c r="I19" s="263"/>
      <c r="J19" s="263"/>
    </row>
    <row r="20" s="237" customFormat="true" ht="15" spans="1:10">
      <c r="A20" s="262" t="s">
        <v>1148</v>
      </c>
      <c r="B20" s="263">
        <v>1840.5814</v>
      </c>
      <c r="C20" s="263">
        <v>1840.5814</v>
      </c>
      <c r="D20" s="263">
        <v>1264.9814</v>
      </c>
      <c r="E20" s="263">
        <v>575.6</v>
      </c>
      <c r="F20" s="263"/>
      <c r="G20" s="263"/>
      <c r="H20" s="263"/>
      <c r="I20" s="263"/>
      <c r="J20" s="263"/>
    </row>
    <row r="21" s="237" customFormat="true" ht="15" spans="1:10">
      <c r="A21" s="262" t="s">
        <v>1153</v>
      </c>
      <c r="B21" s="263">
        <v>671.9606</v>
      </c>
      <c r="C21" s="263">
        <v>671.9606</v>
      </c>
      <c r="D21" s="263">
        <v>671.9606</v>
      </c>
      <c r="E21" s="263"/>
      <c r="F21" s="263"/>
      <c r="G21" s="263"/>
      <c r="H21" s="263"/>
      <c r="I21" s="263"/>
      <c r="J21" s="263"/>
    </row>
    <row r="22" s="237" customFormat="true" ht="15" spans="1:10">
      <c r="A22" s="262" t="s">
        <v>1154</v>
      </c>
      <c r="B22" s="263">
        <v>362</v>
      </c>
      <c r="C22" s="263">
        <v>362</v>
      </c>
      <c r="D22" s="263">
        <v>362</v>
      </c>
      <c r="E22" s="263"/>
      <c r="F22" s="263"/>
      <c r="G22" s="263"/>
      <c r="H22" s="263"/>
      <c r="I22" s="263"/>
      <c r="J22" s="263"/>
    </row>
    <row r="23" s="237" customFormat="true" ht="15" spans="1:10">
      <c r="A23" s="260" t="s">
        <v>1155</v>
      </c>
      <c r="B23" s="261">
        <v>213.0445</v>
      </c>
      <c r="C23" s="261">
        <v>213.0445</v>
      </c>
      <c r="D23" s="261">
        <v>213.0445</v>
      </c>
      <c r="E23" s="261"/>
      <c r="F23" s="261"/>
      <c r="G23" s="261"/>
      <c r="H23" s="261"/>
      <c r="I23" s="261"/>
      <c r="J23" s="261"/>
    </row>
    <row r="24" s="237" customFormat="true" ht="15" spans="1:10">
      <c r="A24" s="262" t="s">
        <v>1147</v>
      </c>
      <c r="B24" s="263">
        <v>127.1345</v>
      </c>
      <c r="C24" s="263">
        <v>127.1345</v>
      </c>
      <c r="D24" s="263">
        <v>127.1345</v>
      </c>
      <c r="E24" s="263"/>
      <c r="F24" s="263"/>
      <c r="G24" s="263"/>
      <c r="H24" s="263"/>
      <c r="I24" s="263"/>
      <c r="J24" s="263"/>
    </row>
    <row r="25" s="237" customFormat="true" ht="15" spans="1:10">
      <c r="A25" s="262" t="s">
        <v>1148</v>
      </c>
      <c r="B25" s="263">
        <v>85.91</v>
      </c>
      <c r="C25" s="263">
        <v>85.91</v>
      </c>
      <c r="D25" s="263">
        <v>85.91</v>
      </c>
      <c r="E25" s="263"/>
      <c r="F25" s="263"/>
      <c r="G25" s="263"/>
      <c r="H25" s="263"/>
      <c r="I25" s="263"/>
      <c r="J25" s="263"/>
    </row>
    <row r="26" s="237" customFormat="true" ht="15" spans="1:10">
      <c r="A26" s="260" t="s">
        <v>1156</v>
      </c>
      <c r="B26" s="261">
        <v>272.6582</v>
      </c>
      <c r="C26" s="261">
        <v>272.6582</v>
      </c>
      <c r="D26" s="261">
        <v>175.6582</v>
      </c>
      <c r="E26" s="261">
        <v>97</v>
      </c>
      <c r="F26" s="261"/>
      <c r="G26" s="261"/>
      <c r="H26" s="261"/>
      <c r="I26" s="261"/>
      <c r="J26" s="261"/>
    </row>
    <row r="27" s="237" customFormat="true" ht="15" spans="1:10">
      <c r="A27" s="262" t="s">
        <v>1147</v>
      </c>
      <c r="B27" s="263">
        <v>65.7582</v>
      </c>
      <c r="C27" s="263">
        <v>65.7582</v>
      </c>
      <c r="D27" s="263">
        <v>65.7582</v>
      </c>
      <c r="E27" s="263"/>
      <c r="F27" s="263"/>
      <c r="G27" s="263"/>
      <c r="H27" s="263"/>
      <c r="I27" s="263"/>
      <c r="J27" s="263"/>
    </row>
    <row r="28" s="237" customFormat="true" ht="15" spans="1:10">
      <c r="A28" s="262" t="s">
        <v>1148</v>
      </c>
      <c r="B28" s="263">
        <v>109.9</v>
      </c>
      <c r="C28" s="263">
        <v>109.9</v>
      </c>
      <c r="D28" s="263">
        <v>109.9</v>
      </c>
      <c r="E28" s="263"/>
      <c r="F28" s="263"/>
      <c r="G28" s="263"/>
      <c r="H28" s="263"/>
      <c r="I28" s="263"/>
      <c r="J28" s="263"/>
    </row>
    <row r="29" s="237" customFormat="true" ht="15" spans="1:10">
      <c r="A29" s="262" t="s">
        <v>1157</v>
      </c>
      <c r="B29" s="263">
        <v>97</v>
      </c>
      <c r="C29" s="263">
        <v>97</v>
      </c>
      <c r="D29" s="263"/>
      <c r="E29" s="263">
        <v>97</v>
      </c>
      <c r="F29" s="263"/>
      <c r="G29" s="263"/>
      <c r="H29" s="263"/>
      <c r="I29" s="263"/>
      <c r="J29" s="263"/>
    </row>
    <row r="30" s="237" customFormat="true" ht="15" spans="1:10">
      <c r="A30" s="260" t="s">
        <v>1158</v>
      </c>
      <c r="B30" s="261">
        <v>647.4505</v>
      </c>
      <c r="C30" s="261">
        <v>647.4505</v>
      </c>
      <c r="D30" s="261">
        <v>647.4505</v>
      </c>
      <c r="E30" s="261"/>
      <c r="F30" s="261"/>
      <c r="G30" s="261"/>
      <c r="H30" s="261"/>
      <c r="I30" s="261"/>
      <c r="J30" s="261"/>
    </row>
    <row r="31" s="237" customFormat="true" ht="15" spans="1:10">
      <c r="A31" s="262" t="s">
        <v>1147</v>
      </c>
      <c r="B31" s="263">
        <v>347.4505</v>
      </c>
      <c r="C31" s="263">
        <v>347.4505</v>
      </c>
      <c r="D31" s="263">
        <v>347.4505</v>
      </c>
      <c r="E31" s="263"/>
      <c r="F31" s="263"/>
      <c r="G31" s="263"/>
      <c r="H31" s="263"/>
      <c r="I31" s="263"/>
      <c r="J31" s="263"/>
    </row>
    <row r="32" s="237" customFormat="true" ht="15" spans="1:10">
      <c r="A32" s="262" t="s">
        <v>1148</v>
      </c>
      <c r="B32" s="263">
        <v>80</v>
      </c>
      <c r="C32" s="263">
        <v>80</v>
      </c>
      <c r="D32" s="263">
        <v>80</v>
      </c>
      <c r="E32" s="263"/>
      <c r="F32" s="263"/>
      <c r="G32" s="263"/>
      <c r="H32" s="263"/>
      <c r="I32" s="263"/>
      <c r="J32" s="263"/>
    </row>
    <row r="33" s="237" customFormat="true" ht="15" spans="1:10">
      <c r="A33" s="262" t="s">
        <v>1159</v>
      </c>
      <c r="B33" s="263">
        <v>220</v>
      </c>
      <c r="C33" s="263">
        <v>220</v>
      </c>
      <c r="D33" s="263">
        <v>220</v>
      </c>
      <c r="E33" s="263"/>
      <c r="F33" s="263"/>
      <c r="G33" s="263"/>
      <c r="H33" s="263"/>
      <c r="I33" s="263"/>
      <c r="J33" s="263"/>
    </row>
    <row r="34" s="237" customFormat="true" ht="15" spans="1:10">
      <c r="A34" s="260" t="s">
        <v>1160</v>
      </c>
      <c r="B34" s="261">
        <v>218.6951</v>
      </c>
      <c r="C34" s="261">
        <v>218.6951</v>
      </c>
      <c r="D34" s="261">
        <v>210.6951</v>
      </c>
      <c r="E34" s="261">
        <v>8</v>
      </c>
      <c r="F34" s="261"/>
      <c r="G34" s="261"/>
      <c r="H34" s="261"/>
      <c r="I34" s="261"/>
      <c r="J34" s="261"/>
    </row>
    <row r="35" s="237" customFormat="true" ht="15" spans="1:10">
      <c r="A35" s="262" t="s">
        <v>1147</v>
      </c>
      <c r="B35" s="263">
        <v>60.6951</v>
      </c>
      <c r="C35" s="263">
        <v>60.6951</v>
      </c>
      <c r="D35" s="263">
        <v>60.6951</v>
      </c>
      <c r="E35" s="263"/>
      <c r="F35" s="263"/>
      <c r="G35" s="263"/>
      <c r="H35" s="263"/>
      <c r="I35" s="263"/>
      <c r="J35" s="263"/>
    </row>
    <row r="36" s="237" customFormat="true" ht="15" spans="1:10">
      <c r="A36" s="262" t="s">
        <v>1148</v>
      </c>
      <c r="B36" s="263">
        <v>108</v>
      </c>
      <c r="C36" s="263">
        <v>108</v>
      </c>
      <c r="D36" s="263">
        <v>100</v>
      </c>
      <c r="E36" s="263">
        <v>8</v>
      </c>
      <c r="F36" s="263"/>
      <c r="G36" s="263"/>
      <c r="H36" s="263"/>
      <c r="I36" s="263"/>
      <c r="J36" s="263"/>
    </row>
    <row r="37" s="237" customFormat="true" ht="15" spans="1:10">
      <c r="A37" s="262" t="s">
        <v>1161</v>
      </c>
      <c r="B37" s="263">
        <v>50</v>
      </c>
      <c r="C37" s="263">
        <v>50</v>
      </c>
      <c r="D37" s="263">
        <v>50</v>
      </c>
      <c r="E37" s="263"/>
      <c r="F37" s="263"/>
      <c r="G37" s="263"/>
      <c r="H37" s="263"/>
      <c r="I37" s="263"/>
      <c r="J37" s="263"/>
    </row>
    <row r="38" s="237" customFormat="true" ht="15" spans="1:10">
      <c r="A38" s="260" t="s">
        <v>1162</v>
      </c>
      <c r="B38" s="261">
        <v>664.3241</v>
      </c>
      <c r="C38" s="261">
        <v>664.3241</v>
      </c>
      <c r="D38" s="261">
        <v>664.3241</v>
      </c>
      <c r="E38" s="261"/>
      <c r="F38" s="261"/>
      <c r="G38" s="261"/>
      <c r="H38" s="261"/>
      <c r="I38" s="261"/>
      <c r="J38" s="261"/>
    </row>
    <row r="39" s="237" customFormat="true" ht="15" spans="1:10">
      <c r="A39" s="262" t="s">
        <v>1147</v>
      </c>
      <c r="B39" s="263">
        <v>544.3241</v>
      </c>
      <c r="C39" s="263">
        <v>544.3241</v>
      </c>
      <c r="D39" s="263">
        <v>544.3241</v>
      </c>
      <c r="E39" s="263"/>
      <c r="F39" s="263"/>
      <c r="G39" s="263"/>
      <c r="H39" s="263"/>
      <c r="I39" s="263"/>
      <c r="J39" s="263"/>
    </row>
    <row r="40" s="237" customFormat="true" ht="15" spans="1:10">
      <c r="A40" s="262" t="s">
        <v>1148</v>
      </c>
      <c r="B40" s="263">
        <v>120</v>
      </c>
      <c r="C40" s="263">
        <v>120</v>
      </c>
      <c r="D40" s="263">
        <v>120</v>
      </c>
      <c r="E40" s="263"/>
      <c r="F40" s="263"/>
      <c r="G40" s="263"/>
      <c r="H40" s="263"/>
      <c r="I40" s="263"/>
      <c r="J40" s="263"/>
    </row>
    <row r="41" s="237" customFormat="true" ht="15" spans="1:10">
      <c r="A41" s="260" t="s">
        <v>1163</v>
      </c>
      <c r="B41" s="261">
        <v>146.6196</v>
      </c>
      <c r="C41" s="261">
        <v>146.6196</v>
      </c>
      <c r="D41" s="261">
        <v>146.6196</v>
      </c>
      <c r="E41" s="261"/>
      <c r="F41" s="261"/>
      <c r="G41" s="261"/>
      <c r="H41" s="261"/>
      <c r="I41" s="261"/>
      <c r="J41" s="261"/>
    </row>
    <row r="42" s="237" customFormat="true" ht="15" spans="1:10">
      <c r="A42" s="262" t="s">
        <v>1147</v>
      </c>
      <c r="B42" s="263">
        <v>119.6196</v>
      </c>
      <c r="C42" s="263">
        <v>119.6196</v>
      </c>
      <c r="D42" s="263">
        <v>119.6196</v>
      </c>
      <c r="E42" s="263"/>
      <c r="F42" s="263"/>
      <c r="G42" s="263"/>
      <c r="H42" s="263"/>
      <c r="I42" s="263"/>
      <c r="J42" s="263"/>
    </row>
    <row r="43" s="237" customFormat="true" ht="15" spans="1:10">
      <c r="A43" s="262" t="s">
        <v>1148</v>
      </c>
      <c r="B43" s="263">
        <v>27</v>
      </c>
      <c r="C43" s="263">
        <v>27</v>
      </c>
      <c r="D43" s="263">
        <v>27</v>
      </c>
      <c r="E43" s="263"/>
      <c r="F43" s="263"/>
      <c r="G43" s="263"/>
      <c r="H43" s="263"/>
      <c r="I43" s="263"/>
      <c r="J43" s="263"/>
    </row>
    <row r="44" s="237" customFormat="true" ht="15" spans="1:10">
      <c r="A44" s="260" t="s">
        <v>1164</v>
      </c>
      <c r="B44" s="261">
        <v>69</v>
      </c>
      <c r="C44" s="261">
        <v>69</v>
      </c>
      <c r="D44" s="261">
        <v>69</v>
      </c>
      <c r="E44" s="261"/>
      <c r="F44" s="261"/>
      <c r="G44" s="261"/>
      <c r="H44" s="261"/>
      <c r="I44" s="261"/>
      <c r="J44" s="261"/>
    </row>
    <row r="45" s="237" customFormat="true" ht="15" spans="1:10">
      <c r="A45" s="262" t="s">
        <v>1148</v>
      </c>
      <c r="B45" s="263">
        <v>69</v>
      </c>
      <c r="C45" s="263">
        <v>69</v>
      </c>
      <c r="D45" s="263">
        <v>69</v>
      </c>
      <c r="E45" s="263"/>
      <c r="F45" s="263"/>
      <c r="G45" s="263"/>
      <c r="H45" s="263"/>
      <c r="I45" s="263"/>
      <c r="J45" s="263"/>
    </row>
    <row r="46" s="237" customFormat="true" ht="15" spans="1:10">
      <c r="A46" s="260" t="s">
        <v>1165</v>
      </c>
      <c r="B46" s="261">
        <v>100</v>
      </c>
      <c r="C46" s="261">
        <v>100</v>
      </c>
      <c r="D46" s="261"/>
      <c r="E46" s="261">
        <v>100</v>
      </c>
      <c r="F46" s="261"/>
      <c r="G46" s="261"/>
      <c r="H46" s="261"/>
      <c r="I46" s="261"/>
      <c r="J46" s="261"/>
    </row>
    <row r="47" s="237" customFormat="true" ht="15" spans="1:10">
      <c r="A47" s="262" t="s">
        <v>1147</v>
      </c>
      <c r="B47" s="263">
        <v>100</v>
      </c>
      <c r="C47" s="263">
        <v>100</v>
      </c>
      <c r="D47" s="263"/>
      <c r="E47" s="263">
        <v>100</v>
      </c>
      <c r="F47" s="263"/>
      <c r="G47" s="263"/>
      <c r="H47" s="263"/>
      <c r="I47" s="263"/>
      <c r="J47" s="263"/>
    </row>
    <row r="48" s="237" customFormat="true" ht="15" spans="1:10">
      <c r="A48" s="260" t="s">
        <v>1166</v>
      </c>
      <c r="B48" s="261">
        <v>148.6723</v>
      </c>
      <c r="C48" s="261">
        <v>148.6723</v>
      </c>
      <c r="D48" s="261">
        <v>148.6723</v>
      </c>
      <c r="E48" s="261"/>
      <c r="F48" s="261"/>
      <c r="G48" s="261"/>
      <c r="H48" s="261"/>
      <c r="I48" s="261"/>
      <c r="J48" s="261"/>
    </row>
    <row r="49" s="237" customFormat="true" ht="15" spans="1:10">
      <c r="A49" s="262" t="s">
        <v>1148</v>
      </c>
      <c r="B49" s="263">
        <v>30</v>
      </c>
      <c r="C49" s="263">
        <v>30</v>
      </c>
      <c r="D49" s="263">
        <v>30</v>
      </c>
      <c r="E49" s="263"/>
      <c r="F49" s="263"/>
      <c r="G49" s="263"/>
      <c r="H49" s="263"/>
      <c r="I49" s="263"/>
      <c r="J49" s="263"/>
    </row>
    <row r="50" s="237" customFormat="true" ht="15" spans="1:10">
      <c r="A50" s="262" t="s">
        <v>1167</v>
      </c>
      <c r="B50" s="263">
        <v>118.6723</v>
      </c>
      <c r="C50" s="263">
        <v>118.6723</v>
      </c>
      <c r="D50" s="263">
        <v>118.6723</v>
      </c>
      <c r="E50" s="263"/>
      <c r="F50" s="263"/>
      <c r="G50" s="263"/>
      <c r="H50" s="263"/>
      <c r="I50" s="263"/>
      <c r="J50" s="263"/>
    </row>
    <row r="51" s="237" customFormat="true" ht="15" spans="1:10">
      <c r="A51" s="260" t="s">
        <v>1168</v>
      </c>
      <c r="B51" s="261">
        <v>574.8013</v>
      </c>
      <c r="C51" s="261">
        <v>574.8013</v>
      </c>
      <c r="D51" s="261">
        <v>272.0713</v>
      </c>
      <c r="E51" s="261">
        <v>271.2</v>
      </c>
      <c r="F51" s="261">
        <v>31.53</v>
      </c>
      <c r="G51" s="261"/>
      <c r="H51" s="261"/>
      <c r="I51" s="261"/>
      <c r="J51" s="261"/>
    </row>
    <row r="52" s="237" customFormat="true" ht="15" spans="1:10">
      <c r="A52" s="262" t="s">
        <v>1147</v>
      </c>
      <c r="B52" s="263">
        <v>187.4713</v>
      </c>
      <c r="C52" s="263">
        <v>187.4713</v>
      </c>
      <c r="D52" s="263">
        <v>187.4713</v>
      </c>
      <c r="E52" s="263"/>
      <c r="F52" s="263"/>
      <c r="G52" s="263"/>
      <c r="H52" s="263"/>
      <c r="I52" s="263"/>
      <c r="J52" s="263"/>
    </row>
    <row r="53" s="237" customFormat="true" ht="15" spans="1:10">
      <c r="A53" s="262" t="s">
        <v>1148</v>
      </c>
      <c r="B53" s="263">
        <v>97.014</v>
      </c>
      <c r="C53" s="263">
        <v>97.014</v>
      </c>
      <c r="D53" s="263">
        <v>65.484</v>
      </c>
      <c r="E53" s="263"/>
      <c r="F53" s="263">
        <v>31.53</v>
      </c>
      <c r="G53" s="263"/>
      <c r="H53" s="263"/>
      <c r="I53" s="263"/>
      <c r="J53" s="263"/>
    </row>
    <row r="54" s="237" customFormat="true" ht="15" spans="1:10">
      <c r="A54" s="262" t="s">
        <v>1169</v>
      </c>
      <c r="B54" s="263">
        <v>290.316</v>
      </c>
      <c r="C54" s="263">
        <v>290.316</v>
      </c>
      <c r="D54" s="263">
        <v>19.116</v>
      </c>
      <c r="E54" s="263">
        <v>271.2</v>
      </c>
      <c r="F54" s="263"/>
      <c r="G54" s="263"/>
      <c r="H54" s="263"/>
      <c r="I54" s="263"/>
      <c r="J54" s="263"/>
    </row>
    <row r="55" s="237" customFormat="true" ht="15" spans="1:10">
      <c r="A55" s="260" t="s">
        <v>1170</v>
      </c>
      <c r="B55" s="261">
        <v>550.0491</v>
      </c>
      <c r="C55" s="261">
        <v>550.0491</v>
      </c>
      <c r="D55" s="261">
        <v>550.0491</v>
      </c>
      <c r="E55" s="261"/>
      <c r="F55" s="261"/>
      <c r="G55" s="261"/>
      <c r="H55" s="261"/>
      <c r="I55" s="261"/>
      <c r="J55" s="261"/>
    </row>
    <row r="56" s="237" customFormat="true" ht="15" spans="1:10">
      <c r="A56" s="262" t="s">
        <v>1147</v>
      </c>
      <c r="B56" s="263">
        <v>286.0491</v>
      </c>
      <c r="C56" s="263">
        <v>286.0491</v>
      </c>
      <c r="D56" s="263">
        <v>286.0491</v>
      </c>
      <c r="E56" s="263"/>
      <c r="F56" s="263"/>
      <c r="G56" s="263"/>
      <c r="H56" s="263"/>
      <c r="I56" s="263"/>
      <c r="J56" s="263"/>
    </row>
    <row r="57" s="237" customFormat="true" ht="15" spans="1:10">
      <c r="A57" s="262" t="s">
        <v>1148</v>
      </c>
      <c r="B57" s="263">
        <v>264</v>
      </c>
      <c r="C57" s="263">
        <v>264</v>
      </c>
      <c r="D57" s="263">
        <v>264</v>
      </c>
      <c r="E57" s="263"/>
      <c r="F57" s="263"/>
      <c r="G57" s="263"/>
      <c r="H57" s="263"/>
      <c r="I57" s="263"/>
      <c r="J57" s="263"/>
    </row>
    <row r="58" s="237" customFormat="true" ht="15" spans="1:10">
      <c r="A58" s="260" t="s">
        <v>1171</v>
      </c>
      <c r="B58" s="261">
        <v>381.1678</v>
      </c>
      <c r="C58" s="261">
        <v>381.1678</v>
      </c>
      <c r="D58" s="261">
        <v>320.7678</v>
      </c>
      <c r="E58" s="261">
        <v>60.4</v>
      </c>
      <c r="F58" s="261"/>
      <c r="G58" s="261"/>
      <c r="H58" s="261"/>
      <c r="I58" s="261"/>
      <c r="J58" s="261"/>
    </row>
    <row r="59" s="237" customFormat="true" ht="15" spans="1:10">
      <c r="A59" s="262" t="s">
        <v>1147</v>
      </c>
      <c r="B59" s="263">
        <v>220.7678</v>
      </c>
      <c r="C59" s="263">
        <v>220.7678</v>
      </c>
      <c r="D59" s="263">
        <v>220.7678</v>
      </c>
      <c r="E59" s="263"/>
      <c r="F59" s="263"/>
      <c r="G59" s="263"/>
      <c r="H59" s="263"/>
      <c r="I59" s="263"/>
      <c r="J59" s="263"/>
    </row>
    <row r="60" s="237" customFormat="true" ht="15" spans="1:10">
      <c r="A60" s="262" t="s">
        <v>1148</v>
      </c>
      <c r="B60" s="263">
        <v>125.4</v>
      </c>
      <c r="C60" s="263">
        <v>125.4</v>
      </c>
      <c r="D60" s="263">
        <v>95</v>
      </c>
      <c r="E60" s="263">
        <v>30.4</v>
      </c>
      <c r="F60" s="263"/>
      <c r="G60" s="263"/>
      <c r="H60" s="263"/>
      <c r="I60" s="263"/>
      <c r="J60" s="263"/>
    </row>
    <row r="61" s="237" customFormat="true" ht="15" spans="1:10">
      <c r="A61" s="262" t="s">
        <v>1172</v>
      </c>
      <c r="B61" s="263">
        <v>35</v>
      </c>
      <c r="C61" s="263">
        <v>35</v>
      </c>
      <c r="D61" s="263">
        <v>5</v>
      </c>
      <c r="E61" s="263">
        <v>30</v>
      </c>
      <c r="F61" s="263"/>
      <c r="G61" s="263"/>
      <c r="H61" s="263"/>
      <c r="I61" s="263"/>
      <c r="J61" s="263"/>
    </row>
    <row r="62" s="237" customFormat="true" ht="15" spans="1:10">
      <c r="A62" s="260" t="s">
        <v>1173</v>
      </c>
      <c r="B62" s="261">
        <v>139.8615</v>
      </c>
      <c r="C62" s="261">
        <v>139.8615</v>
      </c>
      <c r="D62" s="261">
        <v>84.8615</v>
      </c>
      <c r="E62" s="261">
        <v>55</v>
      </c>
      <c r="F62" s="261"/>
      <c r="G62" s="261"/>
      <c r="H62" s="261"/>
      <c r="I62" s="261"/>
      <c r="J62" s="261"/>
    </row>
    <row r="63" s="237" customFormat="true" ht="15" spans="1:10">
      <c r="A63" s="262" t="s">
        <v>1147</v>
      </c>
      <c r="B63" s="263">
        <v>74.8615</v>
      </c>
      <c r="C63" s="263">
        <v>74.8615</v>
      </c>
      <c r="D63" s="263">
        <v>74.8615</v>
      </c>
      <c r="E63" s="263"/>
      <c r="F63" s="263"/>
      <c r="G63" s="263"/>
      <c r="H63" s="263"/>
      <c r="I63" s="263"/>
      <c r="J63" s="263"/>
    </row>
    <row r="64" s="237" customFormat="true" ht="15" spans="1:10">
      <c r="A64" s="262" t="s">
        <v>1148</v>
      </c>
      <c r="B64" s="263">
        <v>65</v>
      </c>
      <c r="C64" s="263">
        <v>65</v>
      </c>
      <c r="D64" s="263">
        <v>10</v>
      </c>
      <c r="E64" s="263">
        <v>55</v>
      </c>
      <c r="F64" s="263"/>
      <c r="G64" s="263"/>
      <c r="H64" s="263"/>
      <c r="I64" s="263"/>
      <c r="J64" s="263"/>
    </row>
    <row r="65" s="237" customFormat="true" ht="15" spans="1:10">
      <c r="A65" s="260" t="s">
        <v>1174</v>
      </c>
      <c r="B65" s="261">
        <v>147.9163</v>
      </c>
      <c r="C65" s="261">
        <v>147.9163</v>
      </c>
      <c r="D65" s="261">
        <v>109.9163</v>
      </c>
      <c r="E65" s="261"/>
      <c r="F65" s="261">
        <v>38</v>
      </c>
      <c r="G65" s="261"/>
      <c r="H65" s="261"/>
      <c r="I65" s="261"/>
      <c r="J65" s="261"/>
    </row>
    <row r="66" s="237" customFormat="true" ht="15" spans="1:10">
      <c r="A66" s="262" t="s">
        <v>1147</v>
      </c>
      <c r="B66" s="263">
        <v>109.9163</v>
      </c>
      <c r="C66" s="263">
        <v>109.9163</v>
      </c>
      <c r="D66" s="263">
        <v>109.9163</v>
      </c>
      <c r="E66" s="263"/>
      <c r="F66" s="263"/>
      <c r="G66" s="263"/>
      <c r="H66" s="263"/>
      <c r="I66" s="263"/>
      <c r="J66" s="263"/>
    </row>
    <row r="67" s="237" customFormat="true" ht="15" spans="1:10">
      <c r="A67" s="262" t="s">
        <v>1175</v>
      </c>
      <c r="B67" s="263">
        <v>38</v>
      </c>
      <c r="C67" s="263">
        <v>38</v>
      </c>
      <c r="D67" s="263"/>
      <c r="E67" s="263"/>
      <c r="F67" s="263">
        <v>38</v>
      </c>
      <c r="G67" s="263"/>
      <c r="H67" s="263"/>
      <c r="I67" s="263"/>
      <c r="J67" s="263"/>
    </row>
    <row r="68" s="237" customFormat="true" ht="15" spans="1:10">
      <c r="A68" s="260" t="s">
        <v>1176</v>
      </c>
      <c r="B68" s="261">
        <v>122.0733</v>
      </c>
      <c r="C68" s="261">
        <v>122.0733</v>
      </c>
      <c r="D68" s="261">
        <v>97.0733</v>
      </c>
      <c r="E68" s="261">
        <v>21</v>
      </c>
      <c r="F68" s="261">
        <v>4</v>
      </c>
      <c r="G68" s="261"/>
      <c r="H68" s="261"/>
      <c r="I68" s="261"/>
      <c r="J68" s="261"/>
    </row>
    <row r="69" s="237" customFormat="true" ht="15" spans="1:10">
      <c r="A69" s="262" t="s">
        <v>1147</v>
      </c>
      <c r="B69" s="263">
        <v>85.0733</v>
      </c>
      <c r="C69" s="263">
        <v>85.0733</v>
      </c>
      <c r="D69" s="263">
        <v>85.0733</v>
      </c>
      <c r="E69" s="263"/>
      <c r="F69" s="263"/>
      <c r="G69" s="263"/>
      <c r="H69" s="263"/>
      <c r="I69" s="263"/>
      <c r="J69" s="263"/>
    </row>
    <row r="70" s="237" customFormat="true" ht="15" spans="1:10">
      <c r="A70" s="262" t="s">
        <v>1148</v>
      </c>
      <c r="B70" s="263">
        <v>37</v>
      </c>
      <c r="C70" s="263">
        <v>37</v>
      </c>
      <c r="D70" s="263">
        <v>12</v>
      </c>
      <c r="E70" s="263">
        <v>21</v>
      </c>
      <c r="F70" s="263">
        <v>4</v>
      </c>
      <c r="G70" s="263"/>
      <c r="H70" s="263"/>
      <c r="I70" s="263"/>
      <c r="J70" s="263"/>
    </row>
    <row r="71" s="237" customFormat="true" ht="15" spans="1:10">
      <c r="A71" s="260" t="s">
        <v>1177</v>
      </c>
      <c r="B71" s="261">
        <v>92.8136</v>
      </c>
      <c r="C71" s="261">
        <v>92.8136</v>
      </c>
      <c r="D71" s="261">
        <v>92.8136</v>
      </c>
      <c r="E71" s="261"/>
      <c r="F71" s="261"/>
      <c r="G71" s="261"/>
      <c r="H71" s="261"/>
      <c r="I71" s="261"/>
      <c r="J71" s="261"/>
    </row>
    <row r="72" s="237" customFormat="true" ht="15" spans="1:10">
      <c r="A72" s="262" t="s">
        <v>1147</v>
      </c>
      <c r="B72" s="263">
        <v>59.3136</v>
      </c>
      <c r="C72" s="263">
        <v>59.3136</v>
      </c>
      <c r="D72" s="263">
        <v>59.3136</v>
      </c>
      <c r="E72" s="263"/>
      <c r="F72" s="263"/>
      <c r="G72" s="263"/>
      <c r="H72" s="263"/>
      <c r="I72" s="263"/>
      <c r="J72" s="263"/>
    </row>
    <row r="73" s="237" customFormat="true" ht="15" spans="1:10">
      <c r="A73" s="262" t="s">
        <v>1148</v>
      </c>
      <c r="B73" s="263">
        <v>33.5</v>
      </c>
      <c r="C73" s="263">
        <v>33.5</v>
      </c>
      <c r="D73" s="263">
        <v>33.5</v>
      </c>
      <c r="E73" s="263"/>
      <c r="F73" s="263"/>
      <c r="G73" s="263"/>
      <c r="H73" s="263"/>
      <c r="I73" s="263"/>
      <c r="J73" s="263"/>
    </row>
    <row r="74" s="237" customFormat="true" ht="15" spans="1:10">
      <c r="A74" s="260" t="s">
        <v>1178</v>
      </c>
      <c r="B74" s="261">
        <v>371.1789</v>
      </c>
      <c r="C74" s="261">
        <v>371.1789</v>
      </c>
      <c r="D74" s="261">
        <v>355.1789</v>
      </c>
      <c r="E74" s="261"/>
      <c r="F74" s="261">
        <v>16</v>
      </c>
      <c r="G74" s="261"/>
      <c r="H74" s="261"/>
      <c r="I74" s="261"/>
      <c r="J74" s="261"/>
    </row>
    <row r="75" s="237" customFormat="true" ht="15" spans="1:10">
      <c r="A75" s="262" t="s">
        <v>1147</v>
      </c>
      <c r="B75" s="263">
        <v>337.1789</v>
      </c>
      <c r="C75" s="263">
        <v>337.1789</v>
      </c>
      <c r="D75" s="263">
        <v>337.1789</v>
      </c>
      <c r="E75" s="263"/>
      <c r="F75" s="263"/>
      <c r="G75" s="263"/>
      <c r="H75" s="263"/>
      <c r="I75" s="263"/>
      <c r="J75" s="263"/>
    </row>
    <row r="76" s="237" customFormat="true" ht="15" spans="1:10">
      <c r="A76" s="262" t="s">
        <v>1148</v>
      </c>
      <c r="B76" s="263">
        <v>34</v>
      </c>
      <c r="C76" s="263">
        <v>34</v>
      </c>
      <c r="D76" s="263">
        <v>18</v>
      </c>
      <c r="E76" s="263"/>
      <c r="F76" s="263">
        <v>16</v>
      </c>
      <c r="G76" s="263"/>
      <c r="H76" s="263"/>
      <c r="I76" s="263"/>
      <c r="J76" s="263"/>
    </row>
    <row r="77" s="237" customFormat="true" ht="15" spans="1:10">
      <c r="A77" s="260" t="s">
        <v>1179</v>
      </c>
      <c r="B77" s="261">
        <v>6285.8845</v>
      </c>
      <c r="C77" s="261">
        <v>6285.8845</v>
      </c>
      <c r="D77" s="261">
        <v>4359.1845</v>
      </c>
      <c r="E77" s="261">
        <v>1916.7</v>
      </c>
      <c r="F77" s="261">
        <v>10</v>
      </c>
      <c r="G77" s="261"/>
      <c r="H77" s="261"/>
      <c r="I77" s="261"/>
      <c r="J77" s="261"/>
    </row>
    <row r="78" s="237" customFormat="true" ht="15" spans="1:10">
      <c r="A78" s="260" t="s">
        <v>1180</v>
      </c>
      <c r="B78" s="261">
        <v>5720.6152</v>
      </c>
      <c r="C78" s="261">
        <v>5720.6152</v>
      </c>
      <c r="D78" s="261">
        <v>3886.9152</v>
      </c>
      <c r="E78" s="261">
        <v>1823.7</v>
      </c>
      <c r="F78" s="261">
        <v>10</v>
      </c>
      <c r="G78" s="261"/>
      <c r="H78" s="261"/>
      <c r="I78" s="261"/>
      <c r="J78" s="261"/>
    </row>
    <row r="79" s="237" customFormat="true" ht="15" spans="1:10">
      <c r="A79" s="262" t="s">
        <v>1147</v>
      </c>
      <c r="B79" s="263">
        <v>3713.9152</v>
      </c>
      <c r="C79" s="263">
        <v>3713.9152</v>
      </c>
      <c r="D79" s="263">
        <v>3713.9152</v>
      </c>
      <c r="E79" s="263"/>
      <c r="F79" s="263"/>
      <c r="G79" s="263"/>
      <c r="H79" s="263"/>
      <c r="I79" s="263"/>
      <c r="J79" s="263"/>
    </row>
    <row r="80" s="237" customFormat="true" ht="15" spans="1:10">
      <c r="A80" s="262" t="s">
        <v>1148</v>
      </c>
      <c r="B80" s="263">
        <v>2006.7</v>
      </c>
      <c r="C80" s="263">
        <v>2006.7</v>
      </c>
      <c r="D80" s="263">
        <v>173</v>
      </c>
      <c r="E80" s="263">
        <v>1823.7</v>
      </c>
      <c r="F80" s="263">
        <v>10</v>
      </c>
      <c r="G80" s="263"/>
      <c r="H80" s="263"/>
      <c r="I80" s="263"/>
      <c r="J80" s="263"/>
    </row>
    <row r="81" s="237" customFormat="true" ht="15" spans="1:10">
      <c r="A81" s="260" t="s">
        <v>1181</v>
      </c>
      <c r="B81" s="261">
        <v>565.2693</v>
      </c>
      <c r="C81" s="261">
        <v>565.2693</v>
      </c>
      <c r="D81" s="261">
        <v>472.2693</v>
      </c>
      <c r="E81" s="261">
        <v>93</v>
      </c>
      <c r="F81" s="261"/>
      <c r="G81" s="261"/>
      <c r="H81" s="261"/>
      <c r="I81" s="261"/>
      <c r="J81" s="261"/>
    </row>
    <row r="82" s="237" customFormat="true" ht="15" spans="1:10">
      <c r="A82" s="262" t="s">
        <v>1147</v>
      </c>
      <c r="B82" s="263">
        <v>472.2693</v>
      </c>
      <c r="C82" s="263">
        <v>472.2693</v>
      </c>
      <c r="D82" s="263">
        <v>472.2693</v>
      </c>
      <c r="E82" s="263"/>
      <c r="F82" s="263"/>
      <c r="G82" s="263"/>
      <c r="H82" s="263"/>
      <c r="I82" s="263"/>
      <c r="J82" s="263"/>
    </row>
    <row r="83" s="237" customFormat="true" ht="15" spans="1:10">
      <c r="A83" s="262" t="s">
        <v>1148</v>
      </c>
      <c r="B83" s="263">
        <v>36</v>
      </c>
      <c r="C83" s="263">
        <v>36</v>
      </c>
      <c r="D83" s="263"/>
      <c r="E83" s="263">
        <v>36</v>
      </c>
      <c r="F83" s="263"/>
      <c r="G83" s="263"/>
      <c r="H83" s="263"/>
      <c r="I83" s="263"/>
      <c r="J83" s="263"/>
    </row>
    <row r="84" s="237" customFormat="true" ht="15" spans="1:10">
      <c r="A84" s="262" t="s">
        <v>1182</v>
      </c>
      <c r="B84" s="263">
        <v>37</v>
      </c>
      <c r="C84" s="263">
        <v>37</v>
      </c>
      <c r="D84" s="263"/>
      <c r="E84" s="263">
        <v>37</v>
      </c>
      <c r="F84" s="263"/>
      <c r="G84" s="263"/>
      <c r="H84" s="263"/>
      <c r="I84" s="263"/>
      <c r="J84" s="263"/>
    </row>
    <row r="85" s="237" customFormat="true" ht="15" spans="1:10">
      <c r="A85" s="262" t="s">
        <v>1183</v>
      </c>
      <c r="B85" s="263">
        <v>20</v>
      </c>
      <c r="C85" s="263">
        <v>20</v>
      </c>
      <c r="D85" s="263"/>
      <c r="E85" s="263">
        <v>20</v>
      </c>
      <c r="F85" s="263"/>
      <c r="G85" s="263"/>
      <c r="H85" s="263"/>
      <c r="I85" s="263"/>
      <c r="J85" s="263"/>
    </row>
    <row r="86" s="237" customFormat="true" ht="15" spans="1:10">
      <c r="A86" s="260" t="s">
        <v>1184</v>
      </c>
      <c r="B86" s="261">
        <v>56086.8788</v>
      </c>
      <c r="C86" s="261">
        <v>56086.8788</v>
      </c>
      <c r="D86" s="261">
        <v>36035.8272</v>
      </c>
      <c r="E86" s="261">
        <v>20051.0516</v>
      </c>
      <c r="F86" s="261"/>
      <c r="G86" s="261"/>
      <c r="H86" s="261"/>
      <c r="I86" s="261"/>
      <c r="J86" s="261"/>
    </row>
    <row r="87" s="237" customFormat="true" ht="15" spans="1:10">
      <c r="A87" s="260" t="s">
        <v>1185</v>
      </c>
      <c r="B87" s="261">
        <v>6929.3931</v>
      </c>
      <c r="C87" s="261">
        <v>6929.3931</v>
      </c>
      <c r="D87" s="261">
        <v>6342.3931</v>
      </c>
      <c r="E87" s="261">
        <v>587</v>
      </c>
      <c r="F87" s="261"/>
      <c r="G87" s="261"/>
      <c r="H87" s="261"/>
      <c r="I87" s="261"/>
      <c r="J87" s="261"/>
    </row>
    <row r="88" s="237" customFormat="true" ht="15" spans="1:10">
      <c r="A88" s="262" t="s">
        <v>1147</v>
      </c>
      <c r="B88" s="263">
        <v>3592.7198</v>
      </c>
      <c r="C88" s="263">
        <v>3592.7198</v>
      </c>
      <c r="D88" s="263">
        <v>3592.7198</v>
      </c>
      <c r="E88" s="263"/>
      <c r="F88" s="263"/>
      <c r="G88" s="263"/>
      <c r="H88" s="263"/>
      <c r="I88" s="263"/>
      <c r="J88" s="263"/>
    </row>
    <row r="89" s="237" customFormat="true" ht="15" spans="1:10">
      <c r="A89" s="262" t="s">
        <v>1148</v>
      </c>
      <c r="B89" s="263">
        <v>3336.6733</v>
      </c>
      <c r="C89" s="263">
        <v>3336.6733</v>
      </c>
      <c r="D89" s="263">
        <v>2749.6733</v>
      </c>
      <c r="E89" s="263">
        <v>587</v>
      </c>
      <c r="F89" s="263"/>
      <c r="G89" s="263"/>
      <c r="H89" s="263"/>
      <c r="I89" s="263"/>
      <c r="J89" s="263"/>
    </row>
    <row r="90" s="237" customFormat="true" ht="15" spans="1:10">
      <c r="A90" s="260" t="s">
        <v>1186</v>
      </c>
      <c r="B90" s="261">
        <v>37974.1756</v>
      </c>
      <c r="C90" s="261">
        <v>37974.1756</v>
      </c>
      <c r="D90" s="261">
        <v>28279.724</v>
      </c>
      <c r="E90" s="261">
        <v>9694.4516</v>
      </c>
      <c r="F90" s="261"/>
      <c r="G90" s="261"/>
      <c r="H90" s="261"/>
      <c r="I90" s="261"/>
      <c r="J90" s="261"/>
    </row>
    <row r="91" s="237" customFormat="true" ht="15" spans="1:10">
      <c r="A91" s="262" t="s">
        <v>1187</v>
      </c>
      <c r="B91" s="263">
        <v>470.5656</v>
      </c>
      <c r="C91" s="263">
        <v>470.5656</v>
      </c>
      <c r="D91" s="263">
        <v>289.4056</v>
      </c>
      <c r="E91" s="263">
        <v>181.16</v>
      </c>
      <c r="F91" s="263"/>
      <c r="G91" s="263"/>
      <c r="H91" s="263"/>
      <c r="I91" s="263"/>
      <c r="J91" s="263"/>
    </row>
    <row r="92" s="237" customFormat="true" ht="15" spans="1:10">
      <c r="A92" s="262" t="s">
        <v>1188</v>
      </c>
      <c r="B92" s="263">
        <v>15459.6661</v>
      </c>
      <c r="C92" s="263">
        <v>15459.6661</v>
      </c>
      <c r="D92" s="263">
        <v>14959.6661</v>
      </c>
      <c r="E92" s="263">
        <v>500</v>
      </c>
      <c r="F92" s="263"/>
      <c r="G92" s="263"/>
      <c r="H92" s="263"/>
      <c r="I92" s="263"/>
      <c r="J92" s="263"/>
    </row>
    <row r="93" s="237" customFormat="true" ht="15" spans="1:10">
      <c r="A93" s="262" t="s">
        <v>1189</v>
      </c>
      <c r="B93" s="263">
        <v>9667.8412</v>
      </c>
      <c r="C93" s="263">
        <v>9667.8412</v>
      </c>
      <c r="D93" s="263">
        <v>9571.0412</v>
      </c>
      <c r="E93" s="263">
        <v>96.8</v>
      </c>
      <c r="F93" s="263"/>
      <c r="G93" s="263"/>
      <c r="H93" s="263"/>
      <c r="I93" s="263"/>
      <c r="J93" s="263"/>
    </row>
    <row r="94" s="237" customFormat="true" ht="15" spans="1:10">
      <c r="A94" s="262" t="s">
        <v>1190</v>
      </c>
      <c r="B94" s="263">
        <v>6207.0111</v>
      </c>
      <c r="C94" s="263">
        <v>6207.0111</v>
      </c>
      <c r="D94" s="263">
        <v>3459.6111</v>
      </c>
      <c r="E94" s="263">
        <v>2747.4</v>
      </c>
      <c r="F94" s="263"/>
      <c r="G94" s="263"/>
      <c r="H94" s="263"/>
      <c r="I94" s="263"/>
      <c r="J94" s="263"/>
    </row>
    <row r="95" s="237" customFormat="true" ht="15" spans="1:10">
      <c r="A95" s="262" t="s">
        <v>1191</v>
      </c>
      <c r="B95" s="263">
        <v>6169.0916</v>
      </c>
      <c r="C95" s="263">
        <v>6169.0916</v>
      </c>
      <c r="D95" s="263"/>
      <c r="E95" s="263">
        <v>6169.0916</v>
      </c>
      <c r="F95" s="263"/>
      <c r="G95" s="263"/>
      <c r="H95" s="263"/>
      <c r="I95" s="263"/>
      <c r="J95" s="263"/>
    </row>
    <row r="96" s="237" customFormat="true" ht="15" spans="1:10">
      <c r="A96" s="260" t="s">
        <v>1192</v>
      </c>
      <c r="B96" s="261">
        <v>1633.9101</v>
      </c>
      <c r="C96" s="261">
        <v>1633.9101</v>
      </c>
      <c r="D96" s="261">
        <v>942.3101</v>
      </c>
      <c r="E96" s="261">
        <v>691.6</v>
      </c>
      <c r="F96" s="261"/>
      <c r="G96" s="261"/>
      <c r="H96" s="261"/>
      <c r="I96" s="261"/>
      <c r="J96" s="261"/>
    </row>
    <row r="97" s="237" customFormat="true" ht="15" spans="1:10">
      <c r="A97" s="262" t="s">
        <v>1193</v>
      </c>
      <c r="B97" s="263">
        <v>1633.9101</v>
      </c>
      <c r="C97" s="263">
        <v>1633.9101</v>
      </c>
      <c r="D97" s="263">
        <v>942.3101</v>
      </c>
      <c r="E97" s="263">
        <v>691.6</v>
      </c>
      <c r="F97" s="263"/>
      <c r="G97" s="263"/>
      <c r="H97" s="263"/>
      <c r="I97" s="263"/>
      <c r="J97" s="263"/>
    </row>
    <row r="98" s="237" customFormat="true" ht="15" spans="1:10">
      <c r="A98" s="260" t="s">
        <v>1194</v>
      </c>
      <c r="B98" s="261">
        <v>13</v>
      </c>
      <c r="C98" s="261">
        <v>13</v>
      </c>
      <c r="D98" s="261"/>
      <c r="E98" s="261">
        <v>13</v>
      </c>
      <c r="F98" s="261"/>
      <c r="G98" s="261"/>
      <c r="H98" s="261"/>
      <c r="I98" s="261"/>
      <c r="J98" s="261"/>
    </row>
    <row r="99" s="237" customFormat="true" ht="15" spans="1:10">
      <c r="A99" s="262" t="s">
        <v>1195</v>
      </c>
      <c r="B99" s="263">
        <v>13</v>
      </c>
      <c r="C99" s="263">
        <v>13</v>
      </c>
      <c r="D99" s="263"/>
      <c r="E99" s="263">
        <v>13</v>
      </c>
      <c r="F99" s="263"/>
      <c r="G99" s="263"/>
      <c r="H99" s="263"/>
      <c r="I99" s="263"/>
      <c r="J99" s="263"/>
    </row>
    <row r="100" s="237" customFormat="true" ht="15" spans="1:10">
      <c r="A100" s="260" t="s">
        <v>1196</v>
      </c>
      <c r="B100" s="261">
        <v>104</v>
      </c>
      <c r="C100" s="261">
        <v>104</v>
      </c>
      <c r="D100" s="261">
        <v>104</v>
      </c>
      <c r="E100" s="261"/>
      <c r="F100" s="261"/>
      <c r="G100" s="261"/>
      <c r="H100" s="261"/>
      <c r="I100" s="261"/>
      <c r="J100" s="261"/>
    </row>
    <row r="101" s="237" customFormat="true" ht="15" spans="1:10">
      <c r="A101" s="262" t="s">
        <v>1197</v>
      </c>
      <c r="B101" s="263">
        <v>104</v>
      </c>
      <c r="C101" s="263">
        <v>104</v>
      </c>
      <c r="D101" s="263">
        <v>104</v>
      </c>
      <c r="E101" s="263"/>
      <c r="F101" s="263"/>
      <c r="G101" s="263"/>
      <c r="H101" s="263"/>
      <c r="I101" s="263"/>
      <c r="J101" s="263"/>
    </row>
    <row r="102" s="237" customFormat="true" ht="15" spans="1:10">
      <c r="A102" s="260" t="s">
        <v>1198</v>
      </c>
      <c r="B102" s="261">
        <v>9432.4</v>
      </c>
      <c r="C102" s="261">
        <v>9432.4</v>
      </c>
      <c r="D102" s="261">
        <v>367.4</v>
      </c>
      <c r="E102" s="261">
        <v>9065</v>
      </c>
      <c r="F102" s="261"/>
      <c r="G102" s="261"/>
      <c r="H102" s="261"/>
      <c r="I102" s="261"/>
      <c r="J102" s="261"/>
    </row>
    <row r="103" s="237" customFormat="true" ht="15" spans="1:10">
      <c r="A103" s="262" t="s">
        <v>1199</v>
      </c>
      <c r="B103" s="263">
        <v>9432.4</v>
      </c>
      <c r="C103" s="263">
        <v>9432.4</v>
      </c>
      <c r="D103" s="263">
        <v>367.4</v>
      </c>
      <c r="E103" s="263">
        <v>9065</v>
      </c>
      <c r="F103" s="263"/>
      <c r="G103" s="263"/>
      <c r="H103" s="263"/>
      <c r="I103" s="263"/>
      <c r="J103" s="263"/>
    </row>
    <row r="104" s="237" customFormat="true" ht="15" spans="1:10">
      <c r="A104" s="260" t="s">
        <v>1200</v>
      </c>
      <c r="B104" s="261">
        <v>929.3537</v>
      </c>
      <c r="C104" s="261">
        <v>929.3537</v>
      </c>
      <c r="D104" s="261">
        <v>72.0137</v>
      </c>
      <c r="E104" s="261">
        <v>857.34</v>
      </c>
      <c r="F104" s="261"/>
      <c r="G104" s="261"/>
      <c r="H104" s="261"/>
      <c r="I104" s="261"/>
      <c r="J104" s="261"/>
    </row>
    <row r="105" s="237" customFormat="true" ht="15" spans="1:10">
      <c r="A105" s="260" t="s">
        <v>1201</v>
      </c>
      <c r="B105" s="261">
        <v>72.0137</v>
      </c>
      <c r="C105" s="261">
        <v>72.0137</v>
      </c>
      <c r="D105" s="261">
        <v>72.0137</v>
      </c>
      <c r="E105" s="261"/>
      <c r="F105" s="261"/>
      <c r="G105" s="261"/>
      <c r="H105" s="261"/>
      <c r="I105" s="261"/>
      <c r="J105" s="261"/>
    </row>
    <row r="106" s="237" customFormat="true" ht="15" spans="1:10">
      <c r="A106" s="262" t="s">
        <v>1147</v>
      </c>
      <c r="B106" s="263">
        <v>72.0137</v>
      </c>
      <c r="C106" s="263">
        <v>72.0137</v>
      </c>
      <c r="D106" s="263">
        <v>72.0137</v>
      </c>
      <c r="E106" s="263"/>
      <c r="F106" s="263"/>
      <c r="G106" s="263"/>
      <c r="H106" s="263"/>
      <c r="I106" s="263"/>
      <c r="J106" s="263"/>
    </row>
    <row r="107" s="237" customFormat="true" ht="15" spans="1:10">
      <c r="A107" s="260" t="s">
        <v>1202</v>
      </c>
      <c r="B107" s="261">
        <v>857.34</v>
      </c>
      <c r="C107" s="261">
        <v>857.34</v>
      </c>
      <c r="D107" s="261"/>
      <c r="E107" s="261">
        <v>857.34</v>
      </c>
      <c r="F107" s="261"/>
      <c r="G107" s="261"/>
      <c r="H107" s="261"/>
      <c r="I107" s="261"/>
      <c r="J107" s="261"/>
    </row>
    <row r="108" s="237" customFormat="true" ht="15" spans="1:10">
      <c r="A108" s="262" t="s">
        <v>1203</v>
      </c>
      <c r="B108" s="263">
        <v>12</v>
      </c>
      <c r="C108" s="263">
        <v>12</v>
      </c>
      <c r="D108" s="263"/>
      <c r="E108" s="263">
        <v>12</v>
      </c>
      <c r="F108" s="263"/>
      <c r="G108" s="263"/>
      <c r="H108" s="263"/>
      <c r="I108" s="263"/>
      <c r="J108" s="263"/>
    </row>
    <row r="109" s="237" customFormat="true" ht="15" spans="1:10">
      <c r="A109" s="262" t="s">
        <v>1204</v>
      </c>
      <c r="B109" s="263">
        <v>845.34</v>
      </c>
      <c r="C109" s="263">
        <v>845.34</v>
      </c>
      <c r="D109" s="263"/>
      <c r="E109" s="263">
        <v>845.34</v>
      </c>
      <c r="F109" s="263"/>
      <c r="G109" s="263"/>
      <c r="H109" s="263"/>
      <c r="I109" s="263"/>
      <c r="J109" s="263"/>
    </row>
    <row r="110" s="237" customFormat="true" ht="15" spans="1:10">
      <c r="A110" s="260" t="s">
        <v>1205</v>
      </c>
      <c r="B110" s="261">
        <v>1992.1473</v>
      </c>
      <c r="C110" s="261">
        <v>1992.1473</v>
      </c>
      <c r="D110" s="261">
        <v>846.2273</v>
      </c>
      <c r="E110" s="261">
        <v>1138.92</v>
      </c>
      <c r="F110" s="261">
        <v>7</v>
      </c>
      <c r="G110" s="261"/>
      <c r="H110" s="261"/>
      <c r="I110" s="261"/>
      <c r="J110" s="261"/>
    </row>
    <row r="111" s="237" customFormat="true" ht="15" spans="1:10">
      <c r="A111" s="260" t="s">
        <v>1206</v>
      </c>
      <c r="B111" s="261">
        <v>1561.5559</v>
      </c>
      <c r="C111" s="261">
        <v>1561.5559</v>
      </c>
      <c r="D111" s="261">
        <v>550.5559</v>
      </c>
      <c r="E111" s="261">
        <v>1004</v>
      </c>
      <c r="F111" s="261">
        <v>7</v>
      </c>
      <c r="G111" s="261"/>
      <c r="H111" s="261"/>
      <c r="I111" s="261"/>
      <c r="J111" s="261"/>
    </row>
    <row r="112" s="237" customFormat="true" ht="15" spans="1:10">
      <c r="A112" s="262" t="s">
        <v>1147</v>
      </c>
      <c r="B112" s="263">
        <v>67.314</v>
      </c>
      <c r="C112" s="263">
        <v>67.314</v>
      </c>
      <c r="D112" s="263">
        <v>67.314</v>
      </c>
      <c r="E112" s="263"/>
      <c r="F112" s="263"/>
      <c r="G112" s="263"/>
      <c r="H112" s="263"/>
      <c r="I112" s="263"/>
      <c r="J112" s="263"/>
    </row>
    <row r="113" s="237" customFormat="true" ht="15" spans="1:10">
      <c r="A113" s="262" t="s">
        <v>1148</v>
      </c>
      <c r="B113" s="263">
        <v>9.94</v>
      </c>
      <c r="C113" s="263">
        <v>9.94</v>
      </c>
      <c r="D113" s="263">
        <v>9.94</v>
      </c>
      <c r="E113" s="263"/>
      <c r="F113" s="263"/>
      <c r="G113" s="263"/>
      <c r="H113" s="263"/>
      <c r="I113" s="263"/>
      <c r="J113" s="263"/>
    </row>
    <row r="114" s="237" customFormat="true" ht="15" spans="1:10">
      <c r="A114" s="262" t="s">
        <v>1207</v>
      </c>
      <c r="B114" s="263">
        <v>547.3019</v>
      </c>
      <c r="C114" s="263">
        <v>547.3019</v>
      </c>
      <c r="D114" s="263">
        <v>463.3019</v>
      </c>
      <c r="E114" s="263">
        <v>84</v>
      </c>
      <c r="F114" s="263"/>
      <c r="G114" s="263"/>
      <c r="H114" s="263"/>
      <c r="I114" s="263"/>
      <c r="J114" s="263"/>
    </row>
    <row r="115" s="237" customFormat="true" ht="15" spans="1:10">
      <c r="A115" s="262" t="s">
        <v>1208</v>
      </c>
      <c r="B115" s="263">
        <v>937</v>
      </c>
      <c r="C115" s="263">
        <v>937</v>
      </c>
      <c r="D115" s="263">
        <v>10</v>
      </c>
      <c r="E115" s="263">
        <v>920</v>
      </c>
      <c r="F115" s="263">
        <v>7</v>
      </c>
      <c r="G115" s="263"/>
      <c r="H115" s="263"/>
      <c r="I115" s="263"/>
      <c r="J115" s="263"/>
    </row>
    <row r="116" s="237" customFormat="true" ht="15" spans="1:10">
      <c r="A116" s="260" t="s">
        <v>1209</v>
      </c>
      <c r="B116" s="261">
        <v>11.92</v>
      </c>
      <c r="C116" s="261">
        <v>11.92</v>
      </c>
      <c r="D116" s="261"/>
      <c r="E116" s="261">
        <v>11.92</v>
      </c>
      <c r="F116" s="261"/>
      <c r="G116" s="261"/>
      <c r="H116" s="261"/>
      <c r="I116" s="261"/>
      <c r="J116" s="261"/>
    </row>
    <row r="117" s="237" customFormat="true" ht="15" spans="1:10">
      <c r="A117" s="262" t="s">
        <v>1210</v>
      </c>
      <c r="B117" s="263">
        <v>11.92</v>
      </c>
      <c r="C117" s="263">
        <v>11.92</v>
      </c>
      <c r="D117" s="263"/>
      <c r="E117" s="263">
        <v>11.92</v>
      </c>
      <c r="F117" s="263"/>
      <c r="G117" s="263"/>
      <c r="H117" s="263"/>
      <c r="I117" s="263"/>
      <c r="J117" s="263"/>
    </row>
    <row r="118" s="237" customFormat="true" ht="15" spans="1:10">
      <c r="A118" s="260" t="s">
        <v>1211</v>
      </c>
      <c r="B118" s="261">
        <v>116</v>
      </c>
      <c r="C118" s="261">
        <v>116</v>
      </c>
      <c r="D118" s="261"/>
      <c r="E118" s="261">
        <v>116</v>
      </c>
      <c r="F118" s="261"/>
      <c r="G118" s="261"/>
      <c r="H118" s="261"/>
      <c r="I118" s="261"/>
      <c r="J118" s="261"/>
    </row>
    <row r="119" s="237" customFormat="true" ht="15" spans="1:10">
      <c r="A119" s="262" t="s">
        <v>1212</v>
      </c>
      <c r="B119" s="263">
        <v>116</v>
      </c>
      <c r="C119" s="263">
        <v>116</v>
      </c>
      <c r="D119" s="263"/>
      <c r="E119" s="263">
        <v>116</v>
      </c>
      <c r="F119" s="263"/>
      <c r="G119" s="263"/>
      <c r="H119" s="263"/>
      <c r="I119" s="263"/>
      <c r="J119" s="263"/>
    </row>
    <row r="120" s="237" customFormat="true" ht="15" spans="1:10">
      <c r="A120" s="260" t="s">
        <v>1213</v>
      </c>
      <c r="B120" s="261">
        <v>302.6714</v>
      </c>
      <c r="C120" s="261">
        <v>302.6714</v>
      </c>
      <c r="D120" s="261">
        <v>295.6714</v>
      </c>
      <c r="E120" s="261">
        <v>7</v>
      </c>
      <c r="F120" s="261"/>
      <c r="G120" s="261"/>
      <c r="H120" s="261"/>
      <c r="I120" s="261"/>
      <c r="J120" s="261"/>
    </row>
    <row r="121" s="237" customFormat="true" ht="15" spans="1:10">
      <c r="A121" s="262" t="s">
        <v>1214</v>
      </c>
      <c r="B121" s="263">
        <v>7</v>
      </c>
      <c r="C121" s="263">
        <v>7</v>
      </c>
      <c r="D121" s="263"/>
      <c r="E121" s="263">
        <v>7</v>
      </c>
      <c r="F121" s="263"/>
      <c r="G121" s="263"/>
      <c r="H121" s="263"/>
      <c r="I121" s="263"/>
      <c r="J121" s="263"/>
    </row>
    <row r="122" s="237" customFormat="true" ht="15" spans="1:10">
      <c r="A122" s="262" t="s">
        <v>1215</v>
      </c>
      <c r="B122" s="263">
        <v>295.6714</v>
      </c>
      <c r="C122" s="263">
        <v>295.6714</v>
      </c>
      <c r="D122" s="263">
        <v>295.6714</v>
      </c>
      <c r="E122" s="263"/>
      <c r="F122" s="263"/>
      <c r="G122" s="263"/>
      <c r="H122" s="263"/>
      <c r="I122" s="263"/>
      <c r="J122" s="263"/>
    </row>
    <row r="123" s="237" customFormat="true" ht="15" spans="1:10">
      <c r="A123" s="260" t="s">
        <v>1216</v>
      </c>
      <c r="B123" s="261">
        <v>23010.281</v>
      </c>
      <c r="C123" s="261">
        <v>23010.281</v>
      </c>
      <c r="D123" s="261">
        <v>8825.181</v>
      </c>
      <c r="E123" s="261">
        <v>14185.1</v>
      </c>
      <c r="F123" s="261"/>
      <c r="G123" s="261"/>
      <c r="H123" s="261"/>
      <c r="I123" s="261"/>
      <c r="J123" s="261"/>
    </row>
    <row r="124" s="237" customFormat="true" ht="15" spans="1:10">
      <c r="A124" s="260" t="s">
        <v>1217</v>
      </c>
      <c r="B124" s="261">
        <v>3795.8674</v>
      </c>
      <c r="C124" s="261">
        <v>3795.8674</v>
      </c>
      <c r="D124" s="261">
        <v>774.8674</v>
      </c>
      <c r="E124" s="261">
        <v>3021</v>
      </c>
      <c r="F124" s="261"/>
      <c r="G124" s="261"/>
      <c r="H124" s="261"/>
      <c r="I124" s="261"/>
      <c r="J124" s="261"/>
    </row>
    <row r="125" s="237" customFormat="true" ht="15" spans="1:10">
      <c r="A125" s="262" t="s">
        <v>1147</v>
      </c>
      <c r="B125" s="263">
        <v>212.4442</v>
      </c>
      <c r="C125" s="263">
        <v>212.4442</v>
      </c>
      <c r="D125" s="263">
        <v>212.4442</v>
      </c>
      <c r="E125" s="263"/>
      <c r="F125" s="263"/>
      <c r="G125" s="263"/>
      <c r="H125" s="263"/>
      <c r="I125" s="263"/>
      <c r="J125" s="263"/>
    </row>
    <row r="126" s="237" customFormat="true" ht="15" spans="1:10">
      <c r="A126" s="262" t="s">
        <v>1148</v>
      </c>
      <c r="B126" s="263">
        <v>5</v>
      </c>
      <c r="C126" s="263">
        <v>5</v>
      </c>
      <c r="D126" s="263">
        <v>5</v>
      </c>
      <c r="E126" s="263"/>
      <c r="F126" s="263"/>
      <c r="G126" s="263"/>
      <c r="H126" s="263"/>
      <c r="I126" s="263"/>
      <c r="J126" s="263"/>
    </row>
    <row r="127" s="237" customFormat="true" ht="15" spans="1:10">
      <c r="A127" s="262" t="s">
        <v>1218</v>
      </c>
      <c r="B127" s="263">
        <v>36</v>
      </c>
      <c r="C127" s="263">
        <v>36</v>
      </c>
      <c r="D127" s="263">
        <v>36</v>
      </c>
      <c r="E127" s="263"/>
      <c r="F127" s="263"/>
      <c r="G127" s="263"/>
      <c r="H127" s="263"/>
      <c r="I127" s="263"/>
      <c r="J127" s="263"/>
    </row>
    <row r="128" s="237" customFormat="true" ht="15" spans="1:10">
      <c r="A128" s="262" t="s">
        <v>1219</v>
      </c>
      <c r="B128" s="263">
        <v>56</v>
      </c>
      <c r="C128" s="263">
        <v>56</v>
      </c>
      <c r="D128" s="263">
        <v>56</v>
      </c>
      <c r="E128" s="263"/>
      <c r="F128" s="263"/>
      <c r="G128" s="263"/>
      <c r="H128" s="263"/>
      <c r="I128" s="263"/>
      <c r="J128" s="263"/>
    </row>
    <row r="129" s="237" customFormat="true" ht="15" spans="1:10">
      <c r="A129" s="262" t="s">
        <v>1220</v>
      </c>
      <c r="B129" s="263">
        <v>129.4748</v>
      </c>
      <c r="C129" s="263">
        <v>129.4748</v>
      </c>
      <c r="D129" s="263">
        <v>129.4748</v>
      </c>
      <c r="E129" s="263"/>
      <c r="F129" s="263"/>
      <c r="G129" s="263"/>
      <c r="H129" s="263"/>
      <c r="I129" s="263"/>
      <c r="J129" s="263"/>
    </row>
    <row r="130" s="237" customFormat="true" ht="15" spans="1:10">
      <c r="A130" s="262" t="s">
        <v>1221</v>
      </c>
      <c r="B130" s="263">
        <v>1159.9484</v>
      </c>
      <c r="C130" s="263">
        <v>1159.9484</v>
      </c>
      <c r="D130" s="263">
        <v>229.9484</v>
      </c>
      <c r="E130" s="263">
        <v>930</v>
      </c>
      <c r="F130" s="263"/>
      <c r="G130" s="263"/>
      <c r="H130" s="263"/>
      <c r="I130" s="263"/>
      <c r="J130" s="263"/>
    </row>
    <row r="131" s="237" customFormat="true" ht="15" spans="1:10">
      <c r="A131" s="262" t="s">
        <v>1222</v>
      </c>
      <c r="B131" s="263">
        <v>3</v>
      </c>
      <c r="C131" s="263">
        <v>3</v>
      </c>
      <c r="D131" s="263">
        <v>3</v>
      </c>
      <c r="E131" s="263"/>
      <c r="F131" s="263"/>
      <c r="G131" s="263"/>
      <c r="H131" s="263"/>
      <c r="I131" s="263"/>
      <c r="J131" s="263"/>
    </row>
    <row r="132" s="237" customFormat="true" ht="15" spans="1:10">
      <c r="A132" s="262" t="s">
        <v>1223</v>
      </c>
      <c r="B132" s="263">
        <v>3</v>
      </c>
      <c r="C132" s="263">
        <v>3</v>
      </c>
      <c r="D132" s="263">
        <v>3</v>
      </c>
      <c r="E132" s="263"/>
      <c r="F132" s="263"/>
      <c r="G132" s="263"/>
      <c r="H132" s="263"/>
      <c r="I132" s="263"/>
      <c r="J132" s="263"/>
    </row>
    <row r="133" s="237" customFormat="true" ht="15" spans="1:10">
      <c r="A133" s="262" t="s">
        <v>1224</v>
      </c>
      <c r="B133" s="263">
        <v>2191</v>
      </c>
      <c r="C133" s="263">
        <v>2191</v>
      </c>
      <c r="D133" s="263">
        <v>100</v>
      </c>
      <c r="E133" s="263">
        <v>2091</v>
      </c>
      <c r="F133" s="263"/>
      <c r="G133" s="263"/>
      <c r="H133" s="263"/>
      <c r="I133" s="263"/>
      <c r="J133" s="263"/>
    </row>
    <row r="134" s="237" customFormat="true" ht="15" spans="1:10">
      <c r="A134" s="260" t="s">
        <v>1225</v>
      </c>
      <c r="B134" s="261">
        <v>644.8918</v>
      </c>
      <c r="C134" s="261">
        <v>644.8918</v>
      </c>
      <c r="D134" s="261">
        <v>534.4918</v>
      </c>
      <c r="E134" s="261">
        <v>110.4</v>
      </c>
      <c r="F134" s="261"/>
      <c r="G134" s="261"/>
      <c r="H134" s="261"/>
      <c r="I134" s="261"/>
      <c r="J134" s="261"/>
    </row>
    <row r="135" s="237" customFormat="true" ht="15" spans="1:10">
      <c r="A135" s="262" t="s">
        <v>1147</v>
      </c>
      <c r="B135" s="263">
        <v>350.5018</v>
      </c>
      <c r="C135" s="263">
        <v>350.5018</v>
      </c>
      <c r="D135" s="263">
        <v>350.5018</v>
      </c>
      <c r="E135" s="263"/>
      <c r="F135" s="263"/>
      <c r="G135" s="263"/>
      <c r="H135" s="263"/>
      <c r="I135" s="263"/>
      <c r="J135" s="263"/>
    </row>
    <row r="136" s="237" customFormat="true" ht="15" spans="1:10">
      <c r="A136" s="262" t="s">
        <v>1148</v>
      </c>
      <c r="B136" s="263">
        <v>129</v>
      </c>
      <c r="C136" s="263">
        <v>129</v>
      </c>
      <c r="D136" s="263">
        <v>69</v>
      </c>
      <c r="E136" s="263">
        <v>60</v>
      </c>
      <c r="F136" s="263"/>
      <c r="G136" s="263"/>
      <c r="H136" s="263"/>
      <c r="I136" s="263"/>
      <c r="J136" s="263"/>
    </row>
    <row r="137" s="237" customFormat="true" ht="15" spans="1:10">
      <c r="A137" s="262" t="s">
        <v>1226</v>
      </c>
      <c r="B137" s="263">
        <v>165.39</v>
      </c>
      <c r="C137" s="263">
        <v>165.39</v>
      </c>
      <c r="D137" s="263">
        <v>114.99</v>
      </c>
      <c r="E137" s="263">
        <v>50.4</v>
      </c>
      <c r="F137" s="263"/>
      <c r="G137" s="263"/>
      <c r="H137" s="263"/>
      <c r="I137" s="263"/>
      <c r="J137" s="263"/>
    </row>
    <row r="138" s="237" customFormat="true" ht="15" spans="1:10">
      <c r="A138" s="260" t="s">
        <v>1227</v>
      </c>
      <c r="B138" s="261">
        <v>6949.9391</v>
      </c>
      <c r="C138" s="261">
        <v>6949.9391</v>
      </c>
      <c r="D138" s="261">
        <v>6836.9391</v>
      </c>
      <c r="E138" s="261">
        <v>113</v>
      </c>
      <c r="F138" s="261"/>
      <c r="G138" s="261"/>
      <c r="H138" s="261"/>
      <c r="I138" s="261"/>
      <c r="J138" s="261"/>
    </row>
    <row r="139" s="237" customFormat="true" ht="15" spans="1:10">
      <c r="A139" s="262" t="s">
        <v>1228</v>
      </c>
      <c r="B139" s="263">
        <v>4557.8337</v>
      </c>
      <c r="C139" s="263">
        <v>4557.8337</v>
      </c>
      <c r="D139" s="263">
        <v>4557.8337</v>
      </c>
      <c r="E139" s="263"/>
      <c r="F139" s="263"/>
      <c r="G139" s="263"/>
      <c r="H139" s="263"/>
      <c r="I139" s="263"/>
      <c r="J139" s="263"/>
    </row>
    <row r="140" s="237" customFormat="true" ht="15" spans="1:10">
      <c r="A140" s="262" t="s">
        <v>1229</v>
      </c>
      <c r="B140" s="263">
        <v>2279.1054</v>
      </c>
      <c r="C140" s="263">
        <v>2279.1054</v>
      </c>
      <c r="D140" s="263">
        <v>2279.1054</v>
      </c>
      <c r="E140" s="263"/>
      <c r="F140" s="263"/>
      <c r="G140" s="263"/>
      <c r="H140" s="263"/>
      <c r="I140" s="263"/>
      <c r="J140" s="263"/>
    </row>
    <row r="141" s="237" customFormat="true" ht="15" spans="1:10">
      <c r="A141" s="262" t="s">
        <v>1230</v>
      </c>
      <c r="B141" s="263">
        <v>113</v>
      </c>
      <c r="C141" s="263">
        <v>113</v>
      </c>
      <c r="D141" s="263"/>
      <c r="E141" s="263">
        <v>113</v>
      </c>
      <c r="F141" s="263"/>
      <c r="G141" s="263"/>
      <c r="H141" s="263"/>
      <c r="I141" s="263"/>
      <c r="J141" s="263"/>
    </row>
    <row r="142" s="237" customFormat="true" ht="15" spans="1:10">
      <c r="A142" s="260" t="s">
        <v>1231</v>
      </c>
      <c r="B142" s="261">
        <v>334</v>
      </c>
      <c r="C142" s="261">
        <v>334</v>
      </c>
      <c r="D142" s="261"/>
      <c r="E142" s="261">
        <v>334</v>
      </c>
      <c r="F142" s="261"/>
      <c r="G142" s="261"/>
      <c r="H142" s="261"/>
      <c r="I142" s="261"/>
      <c r="J142" s="261"/>
    </row>
    <row r="143" s="237" customFormat="true" ht="15" spans="1:10">
      <c r="A143" s="262" t="s">
        <v>1232</v>
      </c>
      <c r="B143" s="263">
        <v>334</v>
      </c>
      <c r="C143" s="263">
        <v>334</v>
      </c>
      <c r="D143" s="263"/>
      <c r="E143" s="263">
        <v>334</v>
      </c>
      <c r="F143" s="263"/>
      <c r="G143" s="263"/>
      <c r="H143" s="263"/>
      <c r="I143" s="263"/>
      <c r="J143" s="263"/>
    </row>
    <row r="144" s="237" customFormat="true" ht="15" spans="1:10">
      <c r="A144" s="260" t="s">
        <v>1233</v>
      </c>
      <c r="B144" s="261">
        <v>145.3</v>
      </c>
      <c r="C144" s="261">
        <v>145.3</v>
      </c>
      <c r="D144" s="261"/>
      <c r="E144" s="261">
        <v>145.3</v>
      </c>
      <c r="F144" s="261"/>
      <c r="G144" s="261"/>
      <c r="H144" s="261"/>
      <c r="I144" s="261"/>
      <c r="J144" s="261"/>
    </row>
    <row r="145" s="237" customFormat="true" ht="15" spans="1:10">
      <c r="A145" s="262" t="s">
        <v>1234</v>
      </c>
      <c r="B145" s="263">
        <v>145.3</v>
      </c>
      <c r="C145" s="263">
        <v>145.3</v>
      </c>
      <c r="D145" s="263"/>
      <c r="E145" s="263">
        <v>145.3</v>
      </c>
      <c r="F145" s="263"/>
      <c r="G145" s="263"/>
      <c r="H145" s="263"/>
      <c r="I145" s="263"/>
      <c r="J145" s="263"/>
    </row>
    <row r="146" s="237" customFormat="true" ht="15" spans="1:10">
      <c r="A146" s="260" t="s">
        <v>1235</v>
      </c>
      <c r="B146" s="261">
        <v>21</v>
      </c>
      <c r="C146" s="261">
        <v>21</v>
      </c>
      <c r="D146" s="261">
        <v>3</v>
      </c>
      <c r="E146" s="261">
        <v>18</v>
      </c>
      <c r="F146" s="261"/>
      <c r="G146" s="261"/>
      <c r="H146" s="261"/>
      <c r="I146" s="261"/>
      <c r="J146" s="261"/>
    </row>
    <row r="147" s="237" customFormat="true" ht="15" spans="1:10">
      <c r="A147" s="262" t="s">
        <v>1236</v>
      </c>
      <c r="B147" s="263">
        <v>21</v>
      </c>
      <c r="C147" s="263">
        <v>21</v>
      </c>
      <c r="D147" s="263">
        <v>3</v>
      </c>
      <c r="E147" s="263">
        <v>18</v>
      </c>
      <c r="F147" s="263"/>
      <c r="G147" s="263"/>
      <c r="H147" s="263"/>
      <c r="I147" s="263"/>
      <c r="J147" s="263"/>
    </row>
    <row r="148" s="237" customFormat="true" ht="15" spans="1:10">
      <c r="A148" s="260" t="s">
        <v>1237</v>
      </c>
      <c r="B148" s="261">
        <v>200</v>
      </c>
      <c r="C148" s="261">
        <v>200</v>
      </c>
      <c r="D148" s="261"/>
      <c r="E148" s="261">
        <v>200</v>
      </c>
      <c r="F148" s="261"/>
      <c r="G148" s="261"/>
      <c r="H148" s="261"/>
      <c r="I148" s="261"/>
      <c r="J148" s="261"/>
    </row>
    <row r="149" s="237" customFormat="true" ht="15" spans="1:10">
      <c r="A149" s="262" t="s">
        <v>1238</v>
      </c>
      <c r="B149" s="263">
        <v>200</v>
      </c>
      <c r="C149" s="263">
        <v>200</v>
      </c>
      <c r="D149" s="263"/>
      <c r="E149" s="263">
        <v>200</v>
      </c>
      <c r="F149" s="263"/>
      <c r="G149" s="263"/>
      <c r="H149" s="263"/>
      <c r="I149" s="263"/>
      <c r="J149" s="263"/>
    </row>
    <row r="150" s="237" customFormat="true" ht="15" spans="1:10">
      <c r="A150" s="260" t="s">
        <v>1239</v>
      </c>
      <c r="B150" s="261">
        <v>1085.8178</v>
      </c>
      <c r="C150" s="261">
        <v>1085.8178</v>
      </c>
      <c r="D150" s="261">
        <v>125.9178</v>
      </c>
      <c r="E150" s="261">
        <v>959.9</v>
      </c>
      <c r="F150" s="261"/>
      <c r="G150" s="261"/>
      <c r="H150" s="261"/>
      <c r="I150" s="261"/>
      <c r="J150" s="261"/>
    </row>
    <row r="151" s="237" customFormat="true" ht="15" spans="1:10">
      <c r="A151" s="262" t="s">
        <v>1147</v>
      </c>
      <c r="B151" s="263">
        <v>71.9178</v>
      </c>
      <c r="C151" s="263">
        <v>71.9178</v>
      </c>
      <c r="D151" s="263">
        <v>71.9178</v>
      </c>
      <c r="E151" s="263"/>
      <c r="F151" s="263"/>
      <c r="G151" s="263"/>
      <c r="H151" s="263"/>
      <c r="I151" s="263"/>
      <c r="J151" s="263"/>
    </row>
    <row r="152" s="237" customFormat="true" ht="15" spans="1:10">
      <c r="A152" s="262" t="s">
        <v>1148</v>
      </c>
      <c r="B152" s="263">
        <v>26</v>
      </c>
      <c r="C152" s="263">
        <v>26</v>
      </c>
      <c r="D152" s="263">
        <v>26</v>
      </c>
      <c r="E152" s="263"/>
      <c r="F152" s="263"/>
      <c r="G152" s="263"/>
      <c r="H152" s="263"/>
      <c r="I152" s="263"/>
      <c r="J152" s="263"/>
    </row>
    <row r="153" s="237" customFormat="true" ht="15" spans="1:10">
      <c r="A153" s="262" t="s">
        <v>1240</v>
      </c>
      <c r="B153" s="263">
        <v>20</v>
      </c>
      <c r="C153" s="263">
        <v>20</v>
      </c>
      <c r="D153" s="263">
        <v>20</v>
      </c>
      <c r="E153" s="263"/>
      <c r="F153" s="263"/>
      <c r="G153" s="263"/>
      <c r="H153" s="263"/>
      <c r="I153" s="263"/>
      <c r="J153" s="263"/>
    </row>
    <row r="154" s="237" customFormat="true" ht="15" spans="1:10">
      <c r="A154" s="262" t="s">
        <v>1241</v>
      </c>
      <c r="B154" s="263">
        <v>713</v>
      </c>
      <c r="C154" s="263">
        <v>713</v>
      </c>
      <c r="D154" s="263"/>
      <c r="E154" s="263">
        <v>713</v>
      </c>
      <c r="F154" s="263"/>
      <c r="G154" s="263"/>
      <c r="H154" s="263"/>
      <c r="I154" s="263"/>
      <c r="J154" s="263"/>
    </row>
    <row r="155" s="237" customFormat="true" ht="15" spans="1:10">
      <c r="A155" s="262" t="s">
        <v>1242</v>
      </c>
      <c r="B155" s="263">
        <v>254.9</v>
      </c>
      <c r="C155" s="263">
        <v>254.9</v>
      </c>
      <c r="D155" s="263">
        <v>8</v>
      </c>
      <c r="E155" s="263">
        <v>246.9</v>
      </c>
      <c r="F155" s="263"/>
      <c r="G155" s="263"/>
      <c r="H155" s="263"/>
      <c r="I155" s="263"/>
      <c r="J155" s="263"/>
    </row>
    <row r="156" s="237" customFormat="true" ht="15" spans="1:10">
      <c r="A156" s="260" t="s">
        <v>1243</v>
      </c>
      <c r="B156" s="261">
        <v>5516</v>
      </c>
      <c r="C156" s="261">
        <v>5516</v>
      </c>
      <c r="D156" s="261"/>
      <c r="E156" s="261">
        <v>5516</v>
      </c>
      <c r="F156" s="261"/>
      <c r="G156" s="261"/>
      <c r="H156" s="261"/>
      <c r="I156" s="261"/>
      <c r="J156" s="261"/>
    </row>
    <row r="157" s="237" customFormat="true" ht="15" spans="1:10">
      <c r="A157" s="262" t="s">
        <v>1244</v>
      </c>
      <c r="B157" s="263">
        <v>400</v>
      </c>
      <c r="C157" s="263">
        <v>400</v>
      </c>
      <c r="D157" s="263"/>
      <c r="E157" s="263">
        <v>400</v>
      </c>
      <c r="F157" s="263"/>
      <c r="G157" s="263"/>
      <c r="H157" s="263"/>
      <c r="I157" s="263"/>
      <c r="J157" s="263"/>
    </row>
    <row r="158" s="237" customFormat="true" ht="15" spans="1:10">
      <c r="A158" s="262" t="s">
        <v>1245</v>
      </c>
      <c r="B158" s="263">
        <v>5116</v>
      </c>
      <c r="C158" s="263">
        <v>5116</v>
      </c>
      <c r="D158" s="263"/>
      <c r="E158" s="263">
        <v>5116</v>
      </c>
      <c r="F158" s="263"/>
      <c r="G158" s="263"/>
      <c r="H158" s="263"/>
      <c r="I158" s="263"/>
      <c r="J158" s="263"/>
    </row>
    <row r="159" s="237" customFormat="true" ht="15" spans="1:10">
      <c r="A159" s="260" t="s">
        <v>1246</v>
      </c>
      <c r="B159" s="261">
        <v>400</v>
      </c>
      <c r="C159" s="261">
        <v>400</v>
      </c>
      <c r="D159" s="261"/>
      <c r="E159" s="261">
        <v>400</v>
      </c>
      <c r="F159" s="261"/>
      <c r="G159" s="261"/>
      <c r="H159" s="261"/>
      <c r="I159" s="261"/>
      <c r="J159" s="261"/>
    </row>
    <row r="160" s="237" customFormat="true" ht="15" spans="1:10">
      <c r="A160" s="262" t="s">
        <v>1247</v>
      </c>
      <c r="B160" s="263">
        <v>400</v>
      </c>
      <c r="C160" s="263">
        <v>400</v>
      </c>
      <c r="D160" s="263"/>
      <c r="E160" s="263">
        <v>400</v>
      </c>
      <c r="F160" s="263"/>
      <c r="G160" s="263"/>
      <c r="H160" s="263"/>
      <c r="I160" s="263"/>
      <c r="J160" s="263"/>
    </row>
    <row r="161" s="237" customFormat="true" ht="15" spans="1:10">
      <c r="A161" s="260" t="s">
        <v>1248</v>
      </c>
      <c r="B161" s="261">
        <v>3467.75</v>
      </c>
      <c r="C161" s="261">
        <v>3467.75</v>
      </c>
      <c r="D161" s="261">
        <v>100.25</v>
      </c>
      <c r="E161" s="261">
        <v>3367.5</v>
      </c>
      <c r="F161" s="261"/>
      <c r="G161" s="261"/>
      <c r="H161" s="261"/>
      <c r="I161" s="261"/>
      <c r="J161" s="261"/>
    </row>
    <row r="162" s="237" customFormat="true" ht="15" spans="1:10">
      <c r="A162" s="262" t="s">
        <v>1249</v>
      </c>
      <c r="B162" s="263">
        <v>3467.75</v>
      </c>
      <c r="C162" s="263">
        <v>3467.75</v>
      </c>
      <c r="D162" s="263">
        <v>100.25</v>
      </c>
      <c r="E162" s="263">
        <v>3367.5</v>
      </c>
      <c r="F162" s="263"/>
      <c r="G162" s="263"/>
      <c r="H162" s="263"/>
      <c r="I162" s="263"/>
      <c r="J162" s="263"/>
    </row>
    <row r="163" s="237" customFormat="true" ht="15" spans="1:10">
      <c r="A163" s="260" t="s">
        <v>1250</v>
      </c>
      <c r="B163" s="261">
        <v>449.7149</v>
      </c>
      <c r="C163" s="261">
        <v>449.7149</v>
      </c>
      <c r="D163" s="261">
        <v>449.7149</v>
      </c>
      <c r="E163" s="261"/>
      <c r="F163" s="261"/>
      <c r="G163" s="261"/>
      <c r="H163" s="261"/>
      <c r="I163" s="261"/>
      <c r="J163" s="261"/>
    </row>
    <row r="164" s="237" customFormat="true" ht="15" spans="1:10">
      <c r="A164" s="262" t="s">
        <v>1147</v>
      </c>
      <c r="B164" s="263">
        <v>179.6649</v>
      </c>
      <c r="C164" s="263">
        <v>179.6649</v>
      </c>
      <c r="D164" s="263">
        <v>179.6649</v>
      </c>
      <c r="E164" s="263"/>
      <c r="F164" s="263"/>
      <c r="G164" s="263"/>
      <c r="H164" s="263"/>
      <c r="I164" s="263"/>
      <c r="J164" s="263"/>
    </row>
    <row r="165" s="237" customFormat="true" ht="15" spans="1:10">
      <c r="A165" s="262" t="s">
        <v>1251</v>
      </c>
      <c r="B165" s="263">
        <v>230.05</v>
      </c>
      <c r="C165" s="263">
        <v>230.05</v>
      </c>
      <c r="D165" s="263">
        <v>230.05</v>
      </c>
      <c r="E165" s="263"/>
      <c r="F165" s="263"/>
      <c r="G165" s="263"/>
      <c r="H165" s="263"/>
      <c r="I165" s="263"/>
      <c r="J165" s="263"/>
    </row>
    <row r="166" s="237" customFormat="true" ht="15" spans="1:10">
      <c r="A166" s="262" t="s">
        <v>1252</v>
      </c>
      <c r="B166" s="263">
        <v>40</v>
      </c>
      <c r="C166" s="263">
        <v>40</v>
      </c>
      <c r="D166" s="263">
        <v>40</v>
      </c>
      <c r="E166" s="263"/>
      <c r="F166" s="263"/>
      <c r="G166" s="263"/>
      <c r="H166" s="263"/>
      <c r="I166" s="263"/>
      <c r="J166" s="263"/>
    </row>
    <row r="167" s="237" customFormat="true" ht="15" spans="1:10">
      <c r="A167" s="260" t="s">
        <v>1253</v>
      </c>
      <c r="B167" s="261">
        <v>10496.36488</v>
      </c>
      <c r="C167" s="261">
        <v>10496.36488</v>
      </c>
      <c r="D167" s="261">
        <v>6139.66488</v>
      </c>
      <c r="E167" s="261">
        <v>4204.7</v>
      </c>
      <c r="F167" s="261">
        <v>152</v>
      </c>
      <c r="G167" s="261"/>
      <c r="H167" s="261"/>
      <c r="I167" s="261"/>
      <c r="J167" s="261"/>
    </row>
    <row r="168" s="237" customFormat="true" ht="15" spans="1:10">
      <c r="A168" s="260" t="s">
        <v>1254</v>
      </c>
      <c r="B168" s="261">
        <v>3091.3407</v>
      </c>
      <c r="C168" s="261">
        <v>3091.3407</v>
      </c>
      <c r="D168" s="261">
        <v>2971.3407</v>
      </c>
      <c r="E168" s="261">
        <v>120</v>
      </c>
      <c r="F168" s="261"/>
      <c r="G168" s="261"/>
      <c r="H168" s="261"/>
      <c r="I168" s="261"/>
      <c r="J168" s="261"/>
    </row>
    <row r="169" s="237" customFormat="true" ht="15" spans="1:10">
      <c r="A169" s="262" t="s">
        <v>1147</v>
      </c>
      <c r="B169" s="263">
        <v>2971.3407</v>
      </c>
      <c r="C169" s="263">
        <v>2971.3407</v>
      </c>
      <c r="D169" s="263">
        <v>2971.3407</v>
      </c>
      <c r="E169" s="263"/>
      <c r="F169" s="263"/>
      <c r="G169" s="263"/>
      <c r="H169" s="263"/>
      <c r="I169" s="263"/>
      <c r="J169" s="263"/>
    </row>
    <row r="170" s="237" customFormat="true" ht="15" spans="1:10">
      <c r="A170" s="262" t="s">
        <v>1148</v>
      </c>
      <c r="B170" s="263">
        <v>120</v>
      </c>
      <c r="C170" s="263">
        <v>120</v>
      </c>
      <c r="D170" s="263"/>
      <c r="E170" s="263">
        <v>120</v>
      </c>
      <c r="F170" s="263"/>
      <c r="G170" s="263"/>
      <c r="H170" s="263"/>
      <c r="I170" s="263"/>
      <c r="J170" s="263"/>
    </row>
    <row r="171" s="237" customFormat="true" ht="15" spans="1:10">
      <c r="A171" s="260" t="s">
        <v>1255</v>
      </c>
      <c r="B171" s="261">
        <v>234</v>
      </c>
      <c r="C171" s="261">
        <v>234</v>
      </c>
      <c r="D171" s="261"/>
      <c r="E171" s="261">
        <v>234</v>
      </c>
      <c r="F171" s="261"/>
      <c r="G171" s="261"/>
      <c r="H171" s="261"/>
      <c r="I171" s="261"/>
      <c r="J171" s="261"/>
    </row>
    <row r="172" s="237" customFormat="true" ht="15" spans="1:10">
      <c r="A172" s="262" t="s">
        <v>1256</v>
      </c>
      <c r="B172" s="263">
        <v>234</v>
      </c>
      <c r="C172" s="263">
        <v>234</v>
      </c>
      <c r="D172" s="263"/>
      <c r="E172" s="263">
        <v>234</v>
      </c>
      <c r="F172" s="263"/>
      <c r="G172" s="263"/>
      <c r="H172" s="263"/>
      <c r="I172" s="263"/>
      <c r="J172" s="263"/>
    </row>
    <row r="173" s="237" customFormat="true" ht="15" spans="1:10">
      <c r="A173" s="260" t="s">
        <v>1257</v>
      </c>
      <c r="B173" s="261">
        <v>163</v>
      </c>
      <c r="C173" s="261">
        <v>163</v>
      </c>
      <c r="D173" s="261"/>
      <c r="E173" s="261">
        <v>163</v>
      </c>
      <c r="F173" s="261"/>
      <c r="G173" s="261"/>
      <c r="H173" s="261"/>
      <c r="I173" s="261"/>
      <c r="J173" s="261"/>
    </row>
    <row r="174" s="237" customFormat="true" ht="15" spans="1:10">
      <c r="A174" s="262" t="s">
        <v>1258</v>
      </c>
      <c r="B174" s="263">
        <v>163</v>
      </c>
      <c r="C174" s="263">
        <v>163</v>
      </c>
      <c r="D174" s="263"/>
      <c r="E174" s="263">
        <v>163</v>
      </c>
      <c r="F174" s="263"/>
      <c r="G174" s="263"/>
      <c r="H174" s="263"/>
      <c r="I174" s="263"/>
      <c r="J174" s="263"/>
    </row>
    <row r="175" s="237" customFormat="true" ht="15" spans="1:10">
      <c r="A175" s="260" t="s">
        <v>1259</v>
      </c>
      <c r="B175" s="261">
        <v>1826.2524</v>
      </c>
      <c r="C175" s="261">
        <v>1826.2524</v>
      </c>
      <c r="D175" s="261">
        <v>161.2524</v>
      </c>
      <c r="E175" s="261">
        <v>1513</v>
      </c>
      <c r="F175" s="261">
        <v>152</v>
      </c>
      <c r="G175" s="261"/>
      <c r="H175" s="261"/>
      <c r="I175" s="261"/>
      <c r="J175" s="261"/>
    </row>
    <row r="176" s="237" customFormat="true" ht="15" spans="1:10">
      <c r="A176" s="262" t="s">
        <v>1260</v>
      </c>
      <c r="B176" s="263">
        <v>16.25</v>
      </c>
      <c r="C176" s="263">
        <v>16.25</v>
      </c>
      <c r="D176" s="263">
        <v>6.25</v>
      </c>
      <c r="E176" s="263">
        <v>10</v>
      </c>
      <c r="F176" s="263"/>
      <c r="G176" s="263"/>
      <c r="H176" s="263"/>
      <c r="I176" s="263"/>
      <c r="J176" s="263"/>
    </row>
    <row r="177" s="237" customFormat="true" ht="15" spans="1:10">
      <c r="A177" s="262" t="s">
        <v>1261</v>
      </c>
      <c r="B177" s="263">
        <v>165.0024</v>
      </c>
      <c r="C177" s="263">
        <v>165.0024</v>
      </c>
      <c r="D177" s="263">
        <v>155.0024</v>
      </c>
      <c r="E177" s="263">
        <v>10</v>
      </c>
      <c r="F177" s="263"/>
      <c r="G177" s="263"/>
      <c r="H177" s="263"/>
      <c r="I177" s="263"/>
      <c r="J177" s="263"/>
    </row>
    <row r="178" s="237" customFormat="true" ht="15" spans="1:10">
      <c r="A178" s="262" t="s">
        <v>1262</v>
      </c>
      <c r="B178" s="263">
        <v>1399</v>
      </c>
      <c r="C178" s="263">
        <v>1399</v>
      </c>
      <c r="D178" s="263"/>
      <c r="E178" s="263">
        <v>1399</v>
      </c>
      <c r="F178" s="263"/>
      <c r="G178" s="263"/>
      <c r="H178" s="263"/>
      <c r="I178" s="263"/>
      <c r="J178" s="263"/>
    </row>
    <row r="179" s="237" customFormat="true" ht="15" spans="1:10">
      <c r="A179" s="262" t="s">
        <v>1263</v>
      </c>
      <c r="B179" s="263">
        <v>152</v>
      </c>
      <c r="C179" s="263">
        <v>152</v>
      </c>
      <c r="D179" s="263"/>
      <c r="E179" s="263"/>
      <c r="F179" s="263">
        <v>152</v>
      </c>
      <c r="G179" s="263"/>
      <c r="H179" s="263"/>
      <c r="I179" s="263"/>
      <c r="J179" s="263"/>
    </row>
    <row r="180" s="237" customFormat="true" ht="15" spans="1:10">
      <c r="A180" s="262" t="s">
        <v>1264</v>
      </c>
      <c r="B180" s="263">
        <v>94</v>
      </c>
      <c r="C180" s="263">
        <v>94</v>
      </c>
      <c r="D180" s="263"/>
      <c r="E180" s="263">
        <v>94</v>
      </c>
      <c r="F180" s="263"/>
      <c r="G180" s="263"/>
      <c r="H180" s="263"/>
      <c r="I180" s="263"/>
      <c r="J180" s="263"/>
    </row>
    <row r="181" s="237" customFormat="true" ht="15" spans="1:10">
      <c r="A181" s="260" t="s">
        <v>1265</v>
      </c>
      <c r="B181" s="261">
        <v>2704.9093</v>
      </c>
      <c r="C181" s="261">
        <v>2704.9093</v>
      </c>
      <c r="D181" s="261">
        <v>2704.9093</v>
      </c>
      <c r="E181" s="261"/>
      <c r="F181" s="261"/>
      <c r="G181" s="261"/>
      <c r="H181" s="261"/>
      <c r="I181" s="261"/>
      <c r="J181" s="261"/>
    </row>
    <row r="182" s="237" customFormat="true" ht="15" spans="1:10">
      <c r="A182" s="262" t="s">
        <v>1266</v>
      </c>
      <c r="B182" s="263">
        <v>870.6601</v>
      </c>
      <c r="C182" s="263">
        <v>870.6601</v>
      </c>
      <c r="D182" s="263">
        <v>870.6601</v>
      </c>
      <c r="E182" s="263"/>
      <c r="F182" s="263"/>
      <c r="G182" s="263"/>
      <c r="H182" s="263"/>
      <c r="I182" s="263"/>
      <c r="J182" s="263"/>
    </row>
    <row r="183" s="237" customFormat="true" ht="15" spans="1:10">
      <c r="A183" s="262" t="s">
        <v>1267</v>
      </c>
      <c r="B183" s="263">
        <v>1654.2801</v>
      </c>
      <c r="C183" s="263">
        <v>1654.2801</v>
      </c>
      <c r="D183" s="263">
        <v>1654.2801</v>
      </c>
      <c r="E183" s="263"/>
      <c r="F183" s="263"/>
      <c r="G183" s="263"/>
      <c r="H183" s="263"/>
      <c r="I183" s="263"/>
      <c r="J183" s="263"/>
    </row>
    <row r="184" s="237" customFormat="true" ht="15" spans="1:10">
      <c r="A184" s="262" t="s">
        <v>1268</v>
      </c>
      <c r="B184" s="263">
        <v>179.9691</v>
      </c>
      <c r="C184" s="263">
        <v>179.9691</v>
      </c>
      <c r="D184" s="263">
        <v>179.9691</v>
      </c>
      <c r="E184" s="263"/>
      <c r="F184" s="263"/>
      <c r="G184" s="263"/>
      <c r="H184" s="263"/>
      <c r="I184" s="263"/>
      <c r="J184" s="263"/>
    </row>
    <row r="185" s="237" customFormat="true" ht="15" spans="1:10">
      <c r="A185" s="260" t="s">
        <v>1269</v>
      </c>
      <c r="B185" s="261">
        <v>191</v>
      </c>
      <c r="C185" s="261">
        <v>191</v>
      </c>
      <c r="D185" s="261"/>
      <c r="E185" s="261">
        <v>191</v>
      </c>
      <c r="F185" s="261"/>
      <c r="G185" s="261"/>
      <c r="H185" s="261"/>
      <c r="I185" s="261"/>
      <c r="J185" s="261"/>
    </row>
    <row r="186" s="237" customFormat="true" ht="15" spans="1:10">
      <c r="A186" s="262" t="s">
        <v>1270</v>
      </c>
      <c r="B186" s="263">
        <v>191</v>
      </c>
      <c r="C186" s="263">
        <v>191</v>
      </c>
      <c r="D186" s="263"/>
      <c r="E186" s="263">
        <v>191</v>
      </c>
      <c r="F186" s="263"/>
      <c r="G186" s="263"/>
      <c r="H186" s="263"/>
      <c r="I186" s="263"/>
      <c r="J186" s="263"/>
    </row>
    <row r="187" s="237" customFormat="true" ht="15" spans="1:10">
      <c r="A187" s="260" t="s">
        <v>1271</v>
      </c>
      <c r="B187" s="261">
        <v>1961</v>
      </c>
      <c r="C187" s="261">
        <v>1961</v>
      </c>
      <c r="D187" s="261"/>
      <c r="E187" s="261">
        <v>1961</v>
      </c>
      <c r="F187" s="261"/>
      <c r="G187" s="261"/>
      <c r="H187" s="261"/>
      <c r="I187" s="261"/>
      <c r="J187" s="261"/>
    </row>
    <row r="188" s="237" customFormat="true" ht="15" spans="1:10">
      <c r="A188" s="262" t="s">
        <v>1272</v>
      </c>
      <c r="B188" s="263">
        <v>1926</v>
      </c>
      <c r="C188" s="263">
        <v>1926</v>
      </c>
      <c r="D188" s="263"/>
      <c r="E188" s="263">
        <v>1926</v>
      </c>
      <c r="F188" s="263"/>
      <c r="G188" s="263"/>
      <c r="H188" s="263"/>
      <c r="I188" s="263"/>
      <c r="J188" s="263"/>
    </row>
    <row r="189" s="237" customFormat="true" ht="15" spans="1:10">
      <c r="A189" s="262" t="s">
        <v>1273</v>
      </c>
      <c r="B189" s="263">
        <v>35</v>
      </c>
      <c r="C189" s="263">
        <v>35</v>
      </c>
      <c r="D189" s="263"/>
      <c r="E189" s="263">
        <v>35</v>
      </c>
      <c r="F189" s="263"/>
      <c r="G189" s="263"/>
      <c r="H189" s="263"/>
      <c r="I189" s="263"/>
      <c r="J189" s="263"/>
    </row>
    <row r="190" s="237" customFormat="true" ht="15" spans="1:10">
      <c r="A190" s="260" t="s">
        <v>1274</v>
      </c>
      <c r="B190" s="261">
        <v>3.7</v>
      </c>
      <c r="C190" s="261">
        <v>3.7</v>
      </c>
      <c r="D190" s="261"/>
      <c r="E190" s="261">
        <v>3.7</v>
      </c>
      <c r="F190" s="261"/>
      <c r="G190" s="261"/>
      <c r="H190" s="261"/>
      <c r="I190" s="261"/>
      <c r="J190" s="261"/>
    </row>
    <row r="191" s="237" customFormat="true" ht="15" spans="1:10">
      <c r="A191" s="262" t="s">
        <v>1275</v>
      </c>
      <c r="B191" s="263">
        <v>3.7</v>
      </c>
      <c r="C191" s="263">
        <v>3.7</v>
      </c>
      <c r="D191" s="263"/>
      <c r="E191" s="263">
        <v>3.7</v>
      </c>
      <c r="F191" s="263"/>
      <c r="G191" s="263"/>
      <c r="H191" s="263"/>
      <c r="I191" s="263"/>
      <c r="J191" s="263"/>
    </row>
    <row r="192" s="237" customFormat="true" ht="15" spans="1:10">
      <c r="A192" s="260" t="s">
        <v>1276</v>
      </c>
      <c r="B192" s="261">
        <v>321.16248</v>
      </c>
      <c r="C192" s="261">
        <v>321.16248</v>
      </c>
      <c r="D192" s="261">
        <v>302.16248</v>
      </c>
      <c r="E192" s="261">
        <v>19</v>
      </c>
      <c r="F192" s="261"/>
      <c r="G192" s="261"/>
      <c r="H192" s="261"/>
      <c r="I192" s="261"/>
      <c r="J192" s="261"/>
    </row>
    <row r="193" s="237" customFormat="true" ht="15" spans="1:10">
      <c r="A193" s="262" t="s">
        <v>1147</v>
      </c>
      <c r="B193" s="263">
        <v>259.16248</v>
      </c>
      <c r="C193" s="263">
        <v>259.16248</v>
      </c>
      <c r="D193" s="263">
        <v>259.16248</v>
      </c>
      <c r="E193" s="263"/>
      <c r="F193" s="263"/>
      <c r="G193" s="263"/>
      <c r="H193" s="263"/>
      <c r="I193" s="263"/>
      <c r="J193" s="263"/>
    </row>
    <row r="194" s="237" customFormat="true" ht="15" spans="1:10">
      <c r="A194" s="262" t="s">
        <v>1148</v>
      </c>
      <c r="B194" s="263">
        <v>43</v>
      </c>
      <c r="C194" s="263">
        <v>43</v>
      </c>
      <c r="D194" s="263">
        <v>43</v>
      </c>
      <c r="E194" s="263"/>
      <c r="F194" s="263"/>
      <c r="G194" s="263"/>
      <c r="H194" s="263"/>
      <c r="I194" s="263"/>
      <c r="J194" s="263"/>
    </row>
    <row r="195" s="237" customFormat="true" ht="15" spans="1:10">
      <c r="A195" s="262" t="s">
        <v>1277</v>
      </c>
      <c r="B195" s="263">
        <v>19</v>
      </c>
      <c r="C195" s="263">
        <v>19</v>
      </c>
      <c r="D195" s="263"/>
      <c r="E195" s="263">
        <v>19</v>
      </c>
      <c r="F195" s="263"/>
      <c r="G195" s="263"/>
      <c r="H195" s="263"/>
      <c r="I195" s="263"/>
      <c r="J195" s="263"/>
    </row>
    <row r="196" s="237" customFormat="true" ht="15" spans="1:10">
      <c r="A196" s="260" t="s">
        <v>1278</v>
      </c>
      <c r="B196" s="261">
        <v>2817.3</v>
      </c>
      <c r="C196" s="261">
        <v>2817.3</v>
      </c>
      <c r="D196" s="261"/>
      <c r="E196" s="261">
        <v>1827.3</v>
      </c>
      <c r="F196" s="261">
        <v>990</v>
      </c>
      <c r="G196" s="261"/>
      <c r="H196" s="261"/>
      <c r="I196" s="261"/>
      <c r="J196" s="261"/>
    </row>
    <row r="197" s="237" customFormat="true" ht="15" spans="1:10">
      <c r="A197" s="260" t="s">
        <v>1279</v>
      </c>
      <c r="B197" s="261">
        <v>675</v>
      </c>
      <c r="C197" s="261">
        <v>675</v>
      </c>
      <c r="D197" s="261"/>
      <c r="E197" s="261"/>
      <c r="F197" s="261">
        <v>675</v>
      </c>
      <c r="G197" s="261"/>
      <c r="H197" s="261"/>
      <c r="I197" s="261"/>
      <c r="J197" s="261"/>
    </row>
    <row r="198" s="237" customFormat="true" ht="15" spans="1:10">
      <c r="A198" s="262" t="s">
        <v>1280</v>
      </c>
      <c r="B198" s="263">
        <v>675</v>
      </c>
      <c r="C198" s="263">
        <v>675</v>
      </c>
      <c r="D198" s="263"/>
      <c r="E198" s="263"/>
      <c r="F198" s="263">
        <v>675</v>
      </c>
      <c r="G198" s="263"/>
      <c r="H198" s="263"/>
      <c r="I198" s="263"/>
      <c r="J198" s="263"/>
    </row>
    <row r="199" s="237" customFormat="true" ht="15" spans="1:10">
      <c r="A199" s="260" t="s">
        <v>1281</v>
      </c>
      <c r="B199" s="261">
        <v>1267.2</v>
      </c>
      <c r="C199" s="261">
        <v>1267.2</v>
      </c>
      <c r="D199" s="261"/>
      <c r="E199" s="261">
        <v>1267.2</v>
      </c>
      <c r="F199" s="261"/>
      <c r="G199" s="261"/>
      <c r="H199" s="261"/>
      <c r="I199" s="261"/>
      <c r="J199" s="261"/>
    </row>
    <row r="200" s="237" customFormat="true" ht="15" spans="1:10">
      <c r="A200" s="262" t="s">
        <v>1282</v>
      </c>
      <c r="B200" s="263">
        <v>1267.2</v>
      </c>
      <c r="C200" s="263">
        <v>1267.2</v>
      </c>
      <c r="D200" s="263"/>
      <c r="E200" s="263">
        <v>1267.2</v>
      </c>
      <c r="F200" s="263"/>
      <c r="G200" s="263"/>
      <c r="H200" s="263"/>
      <c r="I200" s="263"/>
      <c r="J200" s="263"/>
    </row>
    <row r="201" s="237" customFormat="true" ht="15" spans="1:10">
      <c r="A201" s="260" t="s">
        <v>1283</v>
      </c>
      <c r="B201" s="261">
        <v>525.1</v>
      </c>
      <c r="C201" s="261">
        <v>525.1</v>
      </c>
      <c r="D201" s="261"/>
      <c r="E201" s="261">
        <v>525.1</v>
      </c>
      <c r="F201" s="261"/>
      <c r="G201" s="261"/>
      <c r="H201" s="261"/>
      <c r="I201" s="261"/>
      <c r="J201" s="261"/>
    </row>
    <row r="202" s="237" customFormat="true" ht="15" spans="1:10">
      <c r="A202" s="262" t="s">
        <v>1284</v>
      </c>
      <c r="B202" s="263">
        <v>509.1</v>
      </c>
      <c r="C202" s="263">
        <v>509.1</v>
      </c>
      <c r="D202" s="263"/>
      <c r="E202" s="263">
        <v>509.1</v>
      </c>
      <c r="F202" s="263"/>
      <c r="G202" s="263"/>
      <c r="H202" s="263"/>
      <c r="I202" s="263"/>
      <c r="J202" s="263"/>
    </row>
    <row r="203" s="237" customFormat="true" ht="15" spans="1:10">
      <c r="A203" s="262" t="s">
        <v>1285</v>
      </c>
      <c r="B203" s="263">
        <v>16</v>
      </c>
      <c r="C203" s="263">
        <v>16</v>
      </c>
      <c r="D203" s="263"/>
      <c r="E203" s="263">
        <v>16</v>
      </c>
      <c r="F203" s="263"/>
      <c r="G203" s="263"/>
      <c r="H203" s="263"/>
      <c r="I203" s="263"/>
      <c r="J203" s="263"/>
    </row>
    <row r="204" s="237" customFormat="true" ht="15" spans="1:10">
      <c r="A204" s="260" t="s">
        <v>1286</v>
      </c>
      <c r="B204" s="261">
        <v>35</v>
      </c>
      <c r="C204" s="261">
        <v>35</v>
      </c>
      <c r="D204" s="261"/>
      <c r="E204" s="261">
        <v>35</v>
      </c>
      <c r="F204" s="261"/>
      <c r="G204" s="261"/>
      <c r="H204" s="261"/>
      <c r="I204" s="261"/>
      <c r="J204" s="261"/>
    </row>
    <row r="205" s="237" customFormat="true" ht="15" spans="1:10">
      <c r="A205" s="262" t="s">
        <v>1287</v>
      </c>
      <c r="B205" s="263">
        <v>35</v>
      </c>
      <c r="C205" s="263">
        <v>35</v>
      </c>
      <c r="D205" s="263"/>
      <c r="E205" s="263">
        <v>35</v>
      </c>
      <c r="F205" s="263"/>
      <c r="G205" s="263"/>
      <c r="H205" s="263"/>
      <c r="I205" s="263"/>
      <c r="J205" s="263"/>
    </row>
    <row r="206" s="237" customFormat="true" ht="15" spans="1:10">
      <c r="A206" s="260" t="s">
        <v>1288</v>
      </c>
      <c r="B206" s="261">
        <v>315</v>
      </c>
      <c r="C206" s="261">
        <v>315</v>
      </c>
      <c r="D206" s="261"/>
      <c r="E206" s="261"/>
      <c r="F206" s="261">
        <v>315</v>
      </c>
      <c r="G206" s="261"/>
      <c r="H206" s="261"/>
      <c r="I206" s="261"/>
      <c r="J206" s="261"/>
    </row>
    <row r="207" s="237" customFormat="true" ht="15" spans="1:10">
      <c r="A207" s="262" t="s">
        <v>1289</v>
      </c>
      <c r="B207" s="263">
        <v>315</v>
      </c>
      <c r="C207" s="263">
        <v>315</v>
      </c>
      <c r="D207" s="263"/>
      <c r="E207" s="263"/>
      <c r="F207" s="263">
        <v>315</v>
      </c>
      <c r="G207" s="263"/>
      <c r="H207" s="263"/>
      <c r="I207" s="263"/>
      <c r="J207" s="263"/>
    </row>
    <row r="208" s="237" customFormat="true" ht="15" spans="1:10">
      <c r="A208" s="260" t="s">
        <v>1290</v>
      </c>
      <c r="B208" s="261">
        <v>2931.8637</v>
      </c>
      <c r="C208" s="261">
        <v>2931.8637</v>
      </c>
      <c r="D208" s="261">
        <v>2536.8637</v>
      </c>
      <c r="E208" s="261">
        <v>395</v>
      </c>
      <c r="F208" s="261"/>
      <c r="G208" s="261"/>
      <c r="H208" s="261"/>
      <c r="I208" s="261"/>
      <c r="J208" s="261"/>
    </row>
    <row r="209" s="237" customFormat="true" ht="15" spans="1:10">
      <c r="A209" s="260" t="s">
        <v>1291</v>
      </c>
      <c r="B209" s="261">
        <v>2152.8637</v>
      </c>
      <c r="C209" s="261">
        <v>2152.8637</v>
      </c>
      <c r="D209" s="261">
        <v>1922.8637</v>
      </c>
      <c r="E209" s="261">
        <v>230</v>
      </c>
      <c r="F209" s="261"/>
      <c r="G209" s="261"/>
      <c r="H209" s="261"/>
      <c r="I209" s="261"/>
      <c r="J209" s="261"/>
    </row>
    <row r="210" s="237" customFormat="true" ht="15" spans="1:10">
      <c r="A210" s="262" t="s">
        <v>1147</v>
      </c>
      <c r="B210" s="263">
        <v>1696.8637</v>
      </c>
      <c r="C210" s="263">
        <v>1696.8637</v>
      </c>
      <c r="D210" s="263">
        <v>1696.8637</v>
      </c>
      <c r="E210" s="263"/>
      <c r="F210" s="263"/>
      <c r="G210" s="263"/>
      <c r="H210" s="263"/>
      <c r="I210" s="263"/>
      <c r="J210" s="263"/>
    </row>
    <row r="211" s="237" customFormat="true" ht="15" spans="1:10">
      <c r="A211" s="262" t="s">
        <v>1148</v>
      </c>
      <c r="B211" s="263">
        <v>276</v>
      </c>
      <c r="C211" s="263">
        <v>276</v>
      </c>
      <c r="D211" s="263">
        <v>46</v>
      </c>
      <c r="E211" s="263">
        <v>230</v>
      </c>
      <c r="F211" s="263"/>
      <c r="G211" s="263"/>
      <c r="H211" s="263"/>
      <c r="I211" s="263"/>
      <c r="J211" s="263"/>
    </row>
    <row r="212" s="237" customFormat="true" ht="15" spans="1:10">
      <c r="A212" s="262" t="s">
        <v>1292</v>
      </c>
      <c r="B212" s="263">
        <v>180</v>
      </c>
      <c r="C212" s="263">
        <v>180</v>
      </c>
      <c r="D212" s="263">
        <v>180</v>
      </c>
      <c r="E212" s="263"/>
      <c r="F212" s="263"/>
      <c r="G212" s="263"/>
      <c r="H212" s="263"/>
      <c r="I212" s="263"/>
      <c r="J212" s="263"/>
    </row>
    <row r="213" s="237" customFormat="true" ht="15" spans="1:10">
      <c r="A213" s="260" t="s">
        <v>1293</v>
      </c>
      <c r="B213" s="261">
        <v>775</v>
      </c>
      <c r="C213" s="261">
        <v>775</v>
      </c>
      <c r="D213" s="261">
        <v>610</v>
      </c>
      <c r="E213" s="261">
        <v>165</v>
      </c>
      <c r="F213" s="261"/>
      <c r="G213" s="261"/>
      <c r="H213" s="261"/>
      <c r="I213" s="261"/>
      <c r="J213" s="261"/>
    </row>
    <row r="214" s="237" customFormat="true" ht="15" spans="1:10">
      <c r="A214" s="262" t="s">
        <v>1294</v>
      </c>
      <c r="B214" s="263">
        <v>775</v>
      </c>
      <c r="C214" s="263">
        <v>775</v>
      </c>
      <c r="D214" s="263">
        <v>610</v>
      </c>
      <c r="E214" s="263">
        <v>165</v>
      </c>
      <c r="F214" s="263"/>
      <c r="G214" s="263"/>
      <c r="H214" s="263"/>
      <c r="I214" s="263"/>
      <c r="J214" s="263"/>
    </row>
    <row r="215" s="237" customFormat="true" ht="15" spans="1:10">
      <c r="A215" s="260" t="s">
        <v>1295</v>
      </c>
      <c r="B215" s="261">
        <v>4</v>
      </c>
      <c r="C215" s="261">
        <v>4</v>
      </c>
      <c r="D215" s="261">
        <v>4</v>
      </c>
      <c r="E215" s="261"/>
      <c r="F215" s="261"/>
      <c r="G215" s="261"/>
      <c r="H215" s="261"/>
      <c r="I215" s="261"/>
      <c r="J215" s="261"/>
    </row>
    <row r="216" s="237" customFormat="true" ht="15" spans="1:10">
      <c r="A216" s="262" t="s">
        <v>1296</v>
      </c>
      <c r="B216" s="263">
        <v>4</v>
      </c>
      <c r="C216" s="263">
        <v>4</v>
      </c>
      <c r="D216" s="263">
        <v>4</v>
      </c>
      <c r="E216" s="263"/>
      <c r="F216" s="263"/>
      <c r="G216" s="263"/>
      <c r="H216" s="263"/>
      <c r="I216" s="263"/>
      <c r="J216" s="263"/>
    </row>
    <row r="217" s="237" customFormat="true" ht="15" spans="1:10">
      <c r="A217" s="260" t="s">
        <v>1297</v>
      </c>
      <c r="B217" s="261">
        <v>33894.297055</v>
      </c>
      <c r="C217" s="261">
        <v>33894.297055</v>
      </c>
      <c r="D217" s="261">
        <v>2759.597055</v>
      </c>
      <c r="E217" s="261">
        <v>27126.42</v>
      </c>
      <c r="F217" s="261">
        <v>4008.28</v>
      </c>
      <c r="G217" s="261"/>
      <c r="H217" s="261"/>
      <c r="I217" s="261"/>
      <c r="J217" s="261"/>
    </row>
    <row r="218" s="237" customFormat="true" ht="15" spans="1:10">
      <c r="A218" s="260" t="s">
        <v>1298</v>
      </c>
      <c r="B218" s="261">
        <v>8495.874055</v>
      </c>
      <c r="C218" s="261">
        <v>8495.874055</v>
      </c>
      <c r="D218" s="261">
        <v>1444.574055</v>
      </c>
      <c r="E218" s="261">
        <v>6702.02</v>
      </c>
      <c r="F218" s="261">
        <v>349.28</v>
      </c>
      <c r="G218" s="261"/>
      <c r="H218" s="261"/>
      <c r="I218" s="261"/>
      <c r="J218" s="261"/>
    </row>
    <row r="219" s="237" customFormat="true" ht="15" spans="1:10">
      <c r="A219" s="262" t="s">
        <v>1147</v>
      </c>
      <c r="B219" s="263">
        <v>1414.574055</v>
      </c>
      <c r="C219" s="263">
        <v>1414.574055</v>
      </c>
      <c r="D219" s="263">
        <v>1414.574055</v>
      </c>
      <c r="E219" s="263"/>
      <c r="F219" s="263"/>
      <c r="G219" s="263"/>
      <c r="H219" s="263"/>
      <c r="I219" s="263"/>
      <c r="J219" s="263"/>
    </row>
    <row r="220" s="237" customFormat="true" ht="15" spans="1:10">
      <c r="A220" s="262" t="s">
        <v>1148</v>
      </c>
      <c r="B220" s="263">
        <v>75</v>
      </c>
      <c r="C220" s="263">
        <v>75</v>
      </c>
      <c r="D220" s="263">
        <v>10</v>
      </c>
      <c r="E220" s="263">
        <v>65</v>
      </c>
      <c r="F220" s="263"/>
      <c r="G220" s="263"/>
      <c r="H220" s="263"/>
      <c r="I220" s="263"/>
      <c r="J220" s="263"/>
    </row>
    <row r="221" s="237" customFormat="true" ht="15" spans="1:10">
      <c r="A221" s="262" t="s">
        <v>1299</v>
      </c>
      <c r="B221" s="263">
        <v>207.6</v>
      </c>
      <c r="C221" s="263">
        <v>207.6</v>
      </c>
      <c r="D221" s="263"/>
      <c r="E221" s="263">
        <v>207.6</v>
      </c>
      <c r="F221" s="263"/>
      <c r="G221" s="263"/>
      <c r="H221" s="263"/>
      <c r="I221" s="263"/>
      <c r="J221" s="263"/>
    </row>
    <row r="222" s="237" customFormat="true" ht="15" spans="1:10">
      <c r="A222" s="262" t="s">
        <v>1300</v>
      </c>
      <c r="B222" s="263">
        <v>20</v>
      </c>
      <c r="C222" s="263">
        <v>20</v>
      </c>
      <c r="D222" s="263">
        <v>20</v>
      </c>
      <c r="E222" s="263"/>
      <c r="F222" s="263"/>
      <c r="G222" s="263"/>
      <c r="H222" s="263"/>
      <c r="I222" s="263"/>
      <c r="J222" s="263"/>
    </row>
    <row r="223" s="237" customFormat="true" ht="15" spans="1:10">
      <c r="A223" s="262" t="s">
        <v>1301</v>
      </c>
      <c r="B223" s="263">
        <v>4087.7</v>
      </c>
      <c r="C223" s="263">
        <v>4087.7</v>
      </c>
      <c r="D223" s="263"/>
      <c r="E223" s="263">
        <v>3738.42</v>
      </c>
      <c r="F223" s="263">
        <v>349.28</v>
      </c>
      <c r="G223" s="263"/>
      <c r="H223" s="263"/>
      <c r="I223" s="263"/>
      <c r="J223" s="263"/>
    </row>
    <row r="224" s="237" customFormat="true" ht="15" spans="1:10">
      <c r="A224" s="262" t="s">
        <v>1302</v>
      </c>
      <c r="B224" s="263">
        <v>350</v>
      </c>
      <c r="C224" s="263">
        <v>350</v>
      </c>
      <c r="D224" s="263"/>
      <c r="E224" s="263">
        <v>350</v>
      </c>
      <c r="F224" s="263"/>
      <c r="G224" s="263"/>
      <c r="H224" s="263"/>
      <c r="I224" s="263"/>
      <c r="J224" s="263"/>
    </row>
    <row r="225" s="237" customFormat="true" ht="15" spans="1:10">
      <c r="A225" s="262" t="s">
        <v>1303</v>
      </c>
      <c r="B225" s="263">
        <v>1321</v>
      </c>
      <c r="C225" s="263">
        <v>1321</v>
      </c>
      <c r="D225" s="263"/>
      <c r="E225" s="263">
        <v>1321</v>
      </c>
      <c r="F225" s="263"/>
      <c r="G225" s="263"/>
      <c r="H225" s="263"/>
      <c r="I225" s="263"/>
      <c r="J225" s="263"/>
    </row>
    <row r="226" s="237" customFormat="true" ht="15" spans="1:10">
      <c r="A226" s="262" t="s">
        <v>1304</v>
      </c>
      <c r="B226" s="263">
        <v>1020</v>
      </c>
      <c r="C226" s="263">
        <v>1020</v>
      </c>
      <c r="D226" s="263"/>
      <c r="E226" s="263">
        <v>1020</v>
      </c>
      <c r="F226" s="263"/>
      <c r="G226" s="263"/>
      <c r="H226" s="263"/>
      <c r="I226" s="263"/>
      <c r="J226" s="263"/>
    </row>
    <row r="227" s="237" customFormat="true" ht="15" spans="1:10">
      <c r="A227" s="260" t="s">
        <v>1305</v>
      </c>
      <c r="B227" s="261">
        <v>2181.3</v>
      </c>
      <c r="C227" s="261">
        <v>2181.3</v>
      </c>
      <c r="D227" s="261">
        <v>144.4</v>
      </c>
      <c r="E227" s="261">
        <v>2036.9</v>
      </c>
      <c r="F227" s="261"/>
      <c r="G227" s="261"/>
      <c r="H227" s="261"/>
      <c r="I227" s="261"/>
      <c r="J227" s="261"/>
    </row>
    <row r="228" s="237" customFormat="true" ht="15" spans="1:10">
      <c r="A228" s="262" t="s">
        <v>1306</v>
      </c>
      <c r="B228" s="263">
        <v>175</v>
      </c>
      <c r="C228" s="263">
        <v>175</v>
      </c>
      <c r="D228" s="263"/>
      <c r="E228" s="263">
        <v>175</v>
      </c>
      <c r="F228" s="263"/>
      <c r="G228" s="263"/>
      <c r="H228" s="263"/>
      <c r="I228" s="263"/>
      <c r="J228" s="263"/>
    </row>
    <row r="229" s="237" customFormat="true" ht="15" spans="1:10">
      <c r="A229" s="262" t="s">
        <v>1307</v>
      </c>
      <c r="B229" s="263">
        <v>15</v>
      </c>
      <c r="C229" s="263">
        <v>15</v>
      </c>
      <c r="D229" s="263"/>
      <c r="E229" s="263">
        <v>15</v>
      </c>
      <c r="F229" s="263"/>
      <c r="G229" s="263"/>
      <c r="H229" s="263"/>
      <c r="I229" s="263"/>
      <c r="J229" s="263"/>
    </row>
    <row r="230" s="237" customFormat="true" ht="15" spans="1:10">
      <c r="A230" s="262" t="s">
        <v>1308</v>
      </c>
      <c r="B230" s="263">
        <v>1651.9</v>
      </c>
      <c r="C230" s="263">
        <v>1651.9</v>
      </c>
      <c r="D230" s="263"/>
      <c r="E230" s="263">
        <v>1651.9</v>
      </c>
      <c r="F230" s="263"/>
      <c r="G230" s="263"/>
      <c r="H230" s="263"/>
      <c r="I230" s="263"/>
      <c r="J230" s="263"/>
    </row>
    <row r="231" s="237" customFormat="true" ht="15" spans="1:10">
      <c r="A231" s="262" t="s">
        <v>1309</v>
      </c>
      <c r="B231" s="263">
        <v>180</v>
      </c>
      <c r="C231" s="263">
        <v>180</v>
      </c>
      <c r="D231" s="263"/>
      <c r="E231" s="263">
        <v>180</v>
      </c>
      <c r="F231" s="263"/>
      <c r="G231" s="263"/>
      <c r="H231" s="263"/>
      <c r="I231" s="263"/>
      <c r="J231" s="263"/>
    </row>
    <row r="232" s="237" customFormat="true" ht="15" spans="1:10">
      <c r="A232" s="262" t="s">
        <v>1310</v>
      </c>
      <c r="B232" s="263">
        <v>15</v>
      </c>
      <c r="C232" s="263">
        <v>15</v>
      </c>
      <c r="D232" s="263"/>
      <c r="E232" s="263">
        <v>15</v>
      </c>
      <c r="F232" s="263"/>
      <c r="G232" s="263"/>
      <c r="H232" s="263"/>
      <c r="I232" s="263"/>
      <c r="J232" s="263"/>
    </row>
    <row r="233" s="237" customFormat="true" ht="15" spans="1:10">
      <c r="A233" s="262" t="s">
        <v>1311</v>
      </c>
      <c r="B233" s="263">
        <v>144.4</v>
      </c>
      <c r="C233" s="263">
        <v>144.4</v>
      </c>
      <c r="D233" s="263">
        <v>144.4</v>
      </c>
      <c r="E233" s="263"/>
      <c r="F233" s="263"/>
      <c r="G233" s="263"/>
      <c r="H233" s="263"/>
      <c r="I233" s="263"/>
      <c r="J233" s="263"/>
    </row>
    <row r="234" s="237" customFormat="true" ht="15" spans="1:10">
      <c r="A234" s="260" t="s">
        <v>1312</v>
      </c>
      <c r="B234" s="261">
        <v>3650.125</v>
      </c>
      <c r="C234" s="261">
        <v>3650.125</v>
      </c>
      <c r="D234" s="261">
        <v>778.125</v>
      </c>
      <c r="E234" s="261">
        <v>2872</v>
      </c>
      <c r="F234" s="261"/>
      <c r="G234" s="261"/>
      <c r="H234" s="261"/>
      <c r="I234" s="261"/>
      <c r="J234" s="261"/>
    </row>
    <row r="235" s="237" customFormat="true" ht="15" spans="1:10">
      <c r="A235" s="262" t="s">
        <v>1147</v>
      </c>
      <c r="B235" s="263">
        <v>667.425</v>
      </c>
      <c r="C235" s="263">
        <v>667.425</v>
      </c>
      <c r="D235" s="263">
        <v>667.425</v>
      </c>
      <c r="E235" s="263"/>
      <c r="F235" s="263"/>
      <c r="G235" s="263"/>
      <c r="H235" s="263"/>
      <c r="I235" s="263"/>
      <c r="J235" s="263"/>
    </row>
    <row r="236" s="237" customFormat="true" ht="15" spans="1:10">
      <c r="A236" s="262" t="s">
        <v>1148</v>
      </c>
      <c r="B236" s="263">
        <v>88</v>
      </c>
      <c r="C236" s="263">
        <v>88</v>
      </c>
      <c r="D236" s="263">
        <v>88</v>
      </c>
      <c r="E236" s="263"/>
      <c r="F236" s="263"/>
      <c r="G236" s="263"/>
      <c r="H236" s="263"/>
      <c r="I236" s="263"/>
      <c r="J236" s="263"/>
    </row>
    <row r="237" s="237" customFormat="true" ht="15" spans="1:10">
      <c r="A237" s="262" t="s">
        <v>1313</v>
      </c>
      <c r="B237" s="263">
        <v>4</v>
      </c>
      <c r="C237" s="263">
        <v>4</v>
      </c>
      <c r="D237" s="263"/>
      <c r="E237" s="263">
        <v>4</v>
      </c>
      <c r="F237" s="263"/>
      <c r="G237" s="263"/>
      <c r="H237" s="263"/>
      <c r="I237" s="263"/>
      <c r="J237" s="263"/>
    </row>
    <row r="238" s="237" customFormat="true" ht="15" spans="1:10">
      <c r="A238" s="262" t="s">
        <v>1314</v>
      </c>
      <c r="B238" s="263">
        <v>2868</v>
      </c>
      <c r="C238" s="263">
        <v>2868</v>
      </c>
      <c r="D238" s="263"/>
      <c r="E238" s="263">
        <v>2868</v>
      </c>
      <c r="F238" s="263"/>
      <c r="G238" s="263"/>
      <c r="H238" s="263"/>
      <c r="I238" s="263"/>
      <c r="J238" s="263"/>
    </row>
    <row r="239" s="237" customFormat="true" ht="15" spans="1:10">
      <c r="A239" s="262" t="s">
        <v>1315</v>
      </c>
      <c r="B239" s="263">
        <v>19.7</v>
      </c>
      <c r="C239" s="263">
        <v>19.7</v>
      </c>
      <c r="D239" s="263">
        <v>19.7</v>
      </c>
      <c r="E239" s="263"/>
      <c r="F239" s="263"/>
      <c r="G239" s="263"/>
      <c r="H239" s="263"/>
      <c r="I239" s="263"/>
      <c r="J239" s="263"/>
    </row>
    <row r="240" s="237" customFormat="true" ht="15" spans="1:10">
      <c r="A240" s="262" t="s">
        <v>1316</v>
      </c>
      <c r="B240" s="263">
        <v>3</v>
      </c>
      <c r="C240" s="263">
        <v>3</v>
      </c>
      <c r="D240" s="263">
        <v>3</v>
      </c>
      <c r="E240" s="263"/>
      <c r="F240" s="263"/>
      <c r="G240" s="263"/>
      <c r="H240" s="263"/>
      <c r="I240" s="263"/>
      <c r="J240" s="263"/>
    </row>
    <row r="241" s="237" customFormat="true" ht="15" spans="1:10">
      <c r="A241" s="260" t="s">
        <v>1317</v>
      </c>
      <c r="B241" s="261">
        <v>13612.9283</v>
      </c>
      <c r="C241" s="261">
        <v>13612.9283</v>
      </c>
      <c r="D241" s="261">
        <v>240.9283</v>
      </c>
      <c r="E241" s="261">
        <v>13372</v>
      </c>
      <c r="F241" s="261"/>
      <c r="G241" s="261"/>
      <c r="H241" s="261"/>
      <c r="I241" s="261"/>
      <c r="J241" s="261"/>
    </row>
    <row r="242" s="237" customFormat="true" ht="15" spans="1:10">
      <c r="A242" s="262" t="s">
        <v>1147</v>
      </c>
      <c r="B242" s="263">
        <v>170.9283</v>
      </c>
      <c r="C242" s="263">
        <v>170.9283</v>
      </c>
      <c r="D242" s="263">
        <v>170.9283</v>
      </c>
      <c r="E242" s="263"/>
      <c r="F242" s="263"/>
      <c r="G242" s="263"/>
      <c r="H242" s="263"/>
      <c r="I242" s="263"/>
      <c r="J242" s="263"/>
    </row>
    <row r="243" s="237" customFormat="true" ht="15" spans="1:10">
      <c r="A243" s="262" t="s">
        <v>1148</v>
      </c>
      <c r="B243" s="263">
        <v>70</v>
      </c>
      <c r="C243" s="263">
        <v>70</v>
      </c>
      <c r="D243" s="263">
        <v>70</v>
      </c>
      <c r="E243" s="263"/>
      <c r="F243" s="263"/>
      <c r="G243" s="263"/>
      <c r="H243" s="263"/>
      <c r="I243" s="263"/>
      <c r="J243" s="263"/>
    </row>
    <row r="244" s="237" customFormat="true" ht="15" spans="1:10">
      <c r="A244" s="262" t="s">
        <v>1318</v>
      </c>
      <c r="B244" s="263">
        <v>13372</v>
      </c>
      <c r="C244" s="263">
        <v>13372</v>
      </c>
      <c r="D244" s="263"/>
      <c r="E244" s="263">
        <v>13372</v>
      </c>
      <c r="F244" s="263"/>
      <c r="G244" s="263"/>
      <c r="H244" s="263"/>
      <c r="I244" s="263"/>
      <c r="J244" s="263"/>
    </row>
    <row r="245" s="237" customFormat="true" ht="15" spans="1:10">
      <c r="A245" s="260" t="s">
        <v>1319</v>
      </c>
      <c r="B245" s="261">
        <v>4757.0697</v>
      </c>
      <c r="C245" s="261">
        <v>4757.0697</v>
      </c>
      <c r="D245" s="261">
        <v>126.5697</v>
      </c>
      <c r="E245" s="261">
        <v>1730.5</v>
      </c>
      <c r="F245" s="261">
        <v>2900</v>
      </c>
      <c r="G245" s="261"/>
      <c r="H245" s="261"/>
      <c r="I245" s="261"/>
      <c r="J245" s="261"/>
    </row>
    <row r="246" s="237" customFormat="true" ht="15" spans="1:10">
      <c r="A246" s="262" t="s">
        <v>1320</v>
      </c>
      <c r="B246" s="263">
        <v>1900</v>
      </c>
      <c r="C246" s="263">
        <v>1900</v>
      </c>
      <c r="D246" s="263"/>
      <c r="E246" s="263"/>
      <c r="F246" s="263">
        <v>1900</v>
      </c>
      <c r="G246" s="263"/>
      <c r="H246" s="263"/>
      <c r="I246" s="263"/>
      <c r="J246" s="263"/>
    </row>
    <row r="247" s="237" customFormat="true" ht="15" spans="1:10">
      <c r="A247" s="262" t="s">
        <v>1321</v>
      </c>
      <c r="B247" s="263">
        <v>1816.5697</v>
      </c>
      <c r="C247" s="263">
        <v>1816.5697</v>
      </c>
      <c r="D247" s="263">
        <v>126.5697</v>
      </c>
      <c r="E247" s="263">
        <v>1690</v>
      </c>
      <c r="F247" s="263"/>
      <c r="G247" s="263"/>
      <c r="H247" s="263"/>
      <c r="I247" s="263"/>
      <c r="J247" s="263"/>
    </row>
    <row r="248" s="237" customFormat="true" ht="15" spans="1:10">
      <c r="A248" s="262" t="s">
        <v>1322</v>
      </c>
      <c r="B248" s="263">
        <v>1000</v>
      </c>
      <c r="C248" s="263">
        <v>1000</v>
      </c>
      <c r="D248" s="263"/>
      <c r="E248" s="263"/>
      <c r="F248" s="263">
        <v>1000</v>
      </c>
      <c r="G248" s="263"/>
      <c r="H248" s="263"/>
      <c r="I248" s="263"/>
      <c r="J248" s="263"/>
    </row>
    <row r="249" s="237" customFormat="true" ht="15" spans="1:10">
      <c r="A249" s="262" t="s">
        <v>1323</v>
      </c>
      <c r="B249" s="263">
        <v>40.5</v>
      </c>
      <c r="C249" s="263">
        <v>40.5</v>
      </c>
      <c r="D249" s="263"/>
      <c r="E249" s="263">
        <v>40.5</v>
      </c>
      <c r="F249" s="263"/>
      <c r="G249" s="263"/>
      <c r="H249" s="263"/>
      <c r="I249" s="263"/>
      <c r="J249" s="263"/>
    </row>
    <row r="250" s="237" customFormat="true" ht="15" spans="1:10">
      <c r="A250" s="260" t="s">
        <v>1324</v>
      </c>
      <c r="B250" s="261">
        <v>1197</v>
      </c>
      <c r="C250" s="261">
        <v>1197</v>
      </c>
      <c r="D250" s="261">
        <v>25</v>
      </c>
      <c r="E250" s="261">
        <v>413</v>
      </c>
      <c r="F250" s="261">
        <v>759</v>
      </c>
      <c r="G250" s="261"/>
      <c r="H250" s="261"/>
      <c r="I250" s="261"/>
      <c r="J250" s="261"/>
    </row>
    <row r="251" s="237" customFormat="true" ht="15" spans="1:10">
      <c r="A251" s="262" t="s">
        <v>1325</v>
      </c>
      <c r="B251" s="263">
        <v>30</v>
      </c>
      <c r="C251" s="263">
        <v>30</v>
      </c>
      <c r="D251" s="263"/>
      <c r="E251" s="263">
        <v>30</v>
      </c>
      <c r="F251" s="263"/>
      <c r="G251" s="263"/>
      <c r="H251" s="263"/>
      <c r="I251" s="263"/>
      <c r="J251" s="263"/>
    </row>
    <row r="252" s="237" customFormat="true" ht="15" spans="1:10">
      <c r="A252" s="262" t="s">
        <v>1326</v>
      </c>
      <c r="B252" s="263">
        <v>383</v>
      </c>
      <c r="C252" s="263">
        <v>383</v>
      </c>
      <c r="D252" s="263"/>
      <c r="E252" s="263">
        <v>383</v>
      </c>
      <c r="F252" s="263"/>
      <c r="G252" s="263"/>
      <c r="H252" s="263"/>
      <c r="I252" s="263"/>
      <c r="J252" s="263"/>
    </row>
    <row r="253" s="237" customFormat="true" ht="15" spans="1:10">
      <c r="A253" s="262" t="s">
        <v>1327</v>
      </c>
      <c r="B253" s="263">
        <v>784</v>
      </c>
      <c r="C253" s="263">
        <v>784</v>
      </c>
      <c r="D253" s="263">
        <v>25</v>
      </c>
      <c r="E253" s="263"/>
      <c r="F253" s="263">
        <v>759</v>
      </c>
      <c r="G253" s="263"/>
      <c r="H253" s="263"/>
      <c r="I253" s="263"/>
      <c r="J253" s="263"/>
    </row>
    <row r="254" s="237" customFormat="true" ht="15" spans="1:10">
      <c r="A254" s="260" t="s">
        <v>1328</v>
      </c>
      <c r="B254" s="261">
        <v>7258.3233</v>
      </c>
      <c r="C254" s="261">
        <v>7258.3233</v>
      </c>
      <c r="D254" s="261">
        <v>211.3233</v>
      </c>
      <c r="E254" s="261">
        <v>7047</v>
      </c>
      <c r="F254" s="261"/>
      <c r="G254" s="261"/>
      <c r="H254" s="261"/>
      <c r="I254" s="261"/>
      <c r="J254" s="261"/>
    </row>
    <row r="255" s="237" customFormat="true" ht="15" spans="1:10">
      <c r="A255" s="260" t="s">
        <v>1329</v>
      </c>
      <c r="B255" s="261">
        <v>600.3233</v>
      </c>
      <c r="C255" s="261">
        <v>600.3233</v>
      </c>
      <c r="D255" s="261">
        <v>211.3233</v>
      </c>
      <c r="E255" s="261">
        <v>389</v>
      </c>
      <c r="F255" s="261"/>
      <c r="G255" s="261"/>
      <c r="H255" s="261"/>
      <c r="I255" s="261"/>
      <c r="J255" s="261"/>
    </row>
    <row r="256" s="237" customFormat="true" ht="15" spans="1:10">
      <c r="A256" s="262" t="s">
        <v>1330</v>
      </c>
      <c r="B256" s="263">
        <v>181.3233</v>
      </c>
      <c r="C256" s="263">
        <v>181.3233</v>
      </c>
      <c r="D256" s="263">
        <v>181.3233</v>
      </c>
      <c r="E256" s="263"/>
      <c r="F256" s="263"/>
      <c r="G256" s="263"/>
      <c r="H256" s="263"/>
      <c r="I256" s="263"/>
      <c r="J256" s="263"/>
    </row>
    <row r="257" s="237" customFormat="true" ht="15" spans="1:10">
      <c r="A257" s="262" t="s">
        <v>1331</v>
      </c>
      <c r="B257" s="263">
        <v>419</v>
      </c>
      <c r="C257" s="263">
        <v>419</v>
      </c>
      <c r="D257" s="263">
        <v>30</v>
      </c>
      <c r="E257" s="263">
        <v>389</v>
      </c>
      <c r="F257" s="263"/>
      <c r="G257" s="263"/>
      <c r="H257" s="263"/>
      <c r="I257" s="263"/>
      <c r="J257" s="263"/>
    </row>
    <row r="258" s="237" customFormat="true" ht="15" spans="1:10">
      <c r="A258" s="260" t="s">
        <v>1332</v>
      </c>
      <c r="B258" s="261">
        <v>6658</v>
      </c>
      <c r="C258" s="261">
        <v>6658</v>
      </c>
      <c r="D258" s="261"/>
      <c r="E258" s="261">
        <v>6658</v>
      </c>
      <c r="F258" s="261"/>
      <c r="G258" s="261"/>
      <c r="H258" s="261"/>
      <c r="I258" s="261"/>
      <c r="J258" s="261"/>
    </row>
    <row r="259" s="237" customFormat="true" ht="15" spans="1:10">
      <c r="A259" s="262" t="s">
        <v>1333</v>
      </c>
      <c r="B259" s="263">
        <v>6658</v>
      </c>
      <c r="C259" s="263">
        <v>6658</v>
      </c>
      <c r="D259" s="263"/>
      <c r="E259" s="263">
        <v>6658</v>
      </c>
      <c r="F259" s="263"/>
      <c r="G259" s="263"/>
      <c r="H259" s="263"/>
      <c r="I259" s="263"/>
      <c r="J259" s="263"/>
    </row>
    <row r="260" s="237" customFormat="true" ht="15" spans="1:10">
      <c r="A260" s="260" t="s">
        <v>1334</v>
      </c>
      <c r="B260" s="261">
        <v>100</v>
      </c>
      <c r="C260" s="261">
        <v>100</v>
      </c>
      <c r="D260" s="261"/>
      <c r="E260" s="261"/>
      <c r="F260" s="261">
        <v>100</v>
      </c>
      <c r="G260" s="261"/>
      <c r="H260" s="261"/>
      <c r="I260" s="261"/>
      <c r="J260" s="261"/>
    </row>
    <row r="261" s="237" customFormat="true" ht="15" spans="1:10">
      <c r="A261" s="260" t="s">
        <v>1335</v>
      </c>
      <c r="B261" s="261">
        <v>100</v>
      </c>
      <c r="C261" s="261">
        <v>100</v>
      </c>
      <c r="D261" s="261"/>
      <c r="E261" s="261"/>
      <c r="F261" s="261">
        <v>100</v>
      </c>
      <c r="G261" s="261"/>
      <c r="H261" s="261"/>
      <c r="I261" s="261"/>
      <c r="J261" s="261"/>
    </row>
    <row r="262" s="237" customFormat="true" ht="15" spans="1:10">
      <c r="A262" s="262" t="s">
        <v>1336</v>
      </c>
      <c r="B262" s="263">
        <v>100</v>
      </c>
      <c r="C262" s="263">
        <v>100</v>
      </c>
      <c r="D262" s="263"/>
      <c r="E262" s="263"/>
      <c r="F262" s="263">
        <v>100</v>
      </c>
      <c r="G262" s="263"/>
      <c r="H262" s="263"/>
      <c r="I262" s="263"/>
      <c r="J262" s="263"/>
    </row>
    <row r="263" s="237" customFormat="true" ht="15" spans="1:10">
      <c r="A263" s="260" t="s">
        <v>1337</v>
      </c>
      <c r="B263" s="261">
        <v>1761.1741</v>
      </c>
      <c r="C263" s="261">
        <v>1761.1741</v>
      </c>
      <c r="D263" s="261">
        <v>1036.1741</v>
      </c>
      <c r="E263" s="261">
        <v>105</v>
      </c>
      <c r="F263" s="261">
        <v>620</v>
      </c>
      <c r="G263" s="261"/>
      <c r="H263" s="261"/>
      <c r="I263" s="261"/>
      <c r="J263" s="261"/>
    </row>
    <row r="264" s="237" customFormat="true" ht="15" spans="1:10">
      <c r="A264" s="260" t="s">
        <v>1338</v>
      </c>
      <c r="B264" s="261">
        <v>1761.1741</v>
      </c>
      <c r="C264" s="261">
        <v>1761.1741</v>
      </c>
      <c r="D264" s="261">
        <v>1036.1741</v>
      </c>
      <c r="E264" s="261">
        <v>105</v>
      </c>
      <c r="F264" s="261">
        <v>620</v>
      </c>
      <c r="G264" s="261"/>
      <c r="H264" s="261"/>
      <c r="I264" s="261"/>
      <c r="J264" s="261"/>
    </row>
    <row r="265" s="237" customFormat="true" ht="15" spans="1:10">
      <c r="A265" s="262" t="s">
        <v>1147</v>
      </c>
      <c r="B265" s="263">
        <v>921.1741</v>
      </c>
      <c r="C265" s="263">
        <v>921.1741</v>
      </c>
      <c r="D265" s="263">
        <v>921.1741</v>
      </c>
      <c r="E265" s="263"/>
      <c r="F265" s="263"/>
      <c r="G265" s="263"/>
      <c r="H265" s="263"/>
      <c r="I265" s="263"/>
      <c r="J265" s="263"/>
    </row>
    <row r="266" s="237" customFormat="true" ht="15" spans="1:10">
      <c r="A266" s="262" t="s">
        <v>1148</v>
      </c>
      <c r="B266" s="263">
        <v>220</v>
      </c>
      <c r="C266" s="263">
        <v>220</v>
      </c>
      <c r="D266" s="263">
        <v>115</v>
      </c>
      <c r="E266" s="263">
        <v>105</v>
      </c>
      <c r="F266" s="263"/>
      <c r="G266" s="263"/>
      <c r="H266" s="263"/>
      <c r="I266" s="263"/>
      <c r="J266" s="263"/>
    </row>
    <row r="267" s="237" customFormat="true" ht="15" spans="1:10">
      <c r="A267" s="262" t="s">
        <v>1339</v>
      </c>
      <c r="B267" s="263">
        <v>620</v>
      </c>
      <c r="C267" s="263">
        <v>620</v>
      </c>
      <c r="D267" s="263"/>
      <c r="E267" s="263"/>
      <c r="F267" s="263">
        <v>620</v>
      </c>
      <c r="G267" s="263"/>
      <c r="H267" s="263"/>
      <c r="I267" s="263"/>
      <c r="J267" s="263"/>
    </row>
    <row r="268" s="237" customFormat="true" ht="15" spans="1:10">
      <c r="A268" s="260" t="s">
        <v>1340</v>
      </c>
      <c r="B268" s="261">
        <v>8103.11221</v>
      </c>
      <c r="C268" s="261">
        <v>8103.11221</v>
      </c>
      <c r="D268" s="261">
        <v>6058.11221</v>
      </c>
      <c r="E268" s="261">
        <v>2045</v>
      </c>
      <c r="F268" s="261"/>
      <c r="G268" s="261"/>
      <c r="H268" s="261"/>
      <c r="I268" s="261"/>
      <c r="J268" s="261"/>
    </row>
    <row r="269" s="237" customFormat="true" ht="15" spans="1:10">
      <c r="A269" s="260" t="s">
        <v>1341</v>
      </c>
      <c r="B269" s="261">
        <v>2045</v>
      </c>
      <c r="C269" s="261">
        <v>2045</v>
      </c>
      <c r="D269" s="261"/>
      <c r="E269" s="261">
        <v>2045</v>
      </c>
      <c r="F269" s="261"/>
      <c r="G269" s="261"/>
      <c r="H269" s="261"/>
      <c r="I269" s="261"/>
      <c r="J269" s="261"/>
    </row>
    <row r="270" s="237" customFormat="true" ht="15" spans="1:10">
      <c r="A270" s="262" t="s">
        <v>1342</v>
      </c>
      <c r="B270" s="263">
        <v>1189</v>
      </c>
      <c r="C270" s="263">
        <v>1189</v>
      </c>
      <c r="D270" s="263"/>
      <c r="E270" s="263">
        <v>1189</v>
      </c>
      <c r="F270" s="263"/>
      <c r="G270" s="263"/>
      <c r="H270" s="263"/>
      <c r="I270" s="263"/>
      <c r="J270" s="263"/>
    </row>
    <row r="271" s="237" customFormat="true" ht="15" spans="1:10">
      <c r="A271" s="262" t="s">
        <v>1343</v>
      </c>
      <c r="B271" s="263">
        <v>856</v>
      </c>
      <c r="C271" s="263">
        <v>856</v>
      </c>
      <c r="D271" s="263"/>
      <c r="E271" s="263">
        <v>856</v>
      </c>
      <c r="F271" s="263"/>
      <c r="G271" s="263"/>
      <c r="H271" s="263"/>
      <c r="I271" s="263"/>
      <c r="J271" s="263"/>
    </row>
    <row r="272" s="237" customFormat="true" ht="15" spans="1:10">
      <c r="A272" s="260" t="s">
        <v>1344</v>
      </c>
      <c r="B272" s="261">
        <v>6058.11221</v>
      </c>
      <c r="C272" s="261">
        <v>6058.11221</v>
      </c>
      <c r="D272" s="261">
        <v>6058.11221</v>
      </c>
      <c r="E272" s="261"/>
      <c r="F272" s="261"/>
      <c r="G272" s="261"/>
      <c r="H272" s="261"/>
      <c r="I272" s="261"/>
      <c r="J272" s="261"/>
    </row>
    <row r="273" s="237" customFormat="true" ht="15" spans="1:10">
      <c r="A273" s="262" t="s">
        <v>1345</v>
      </c>
      <c r="B273" s="263">
        <v>3559.7003</v>
      </c>
      <c r="C273" s="263">
        <v>3559.7003</v>
      </c>
      <c r="D273" s="263">
        <v>3559.7003</v>
      </c>
      <c r="E273" s="263"/>
      <c r="F273" s="263"/>
      <c r="G273" s="263"/>
      <c r="H273" s="263"/>
      <c r="I273" s="263"/>
      <c r="J273" s="263"/>
    </row>
    <row r="274" s="237" customFormat="true" ht="15" spans="1:10">
      <c r="A274" s="262" t="s">
        <v>1346</v>
      </c>
      <c r="B274" s="263">
        <v>2498.41191</v>
      </c>
      <c r="C274" s="263">
        <v>2498.41191</v>
      </c>
      <c r="D274" s="263">
        <v>2498.41191</v>
      </c>
      <c r="E274" s="263"/>
      <c r="F274" s="263"/>
      <c r="G274" s="263"/>
      <c r="H274" s="263"/>
      <c r="I274" s="263"/>
      <c r="J274" s="263"/>
    </row>
    <row r="275" s="237" customFormat="true" ht="15" spans="1:10">
      <c r="A275" s="260" t="s">
        <v>1347</v>
      </c>
      <c r="B275" s="261">
        <v>20</v>
      </c>
      <c r="C275" s="261">
        <v>20</v>
      </c>
      <c r="D275" s="261">
        <v>20</v>
      </c>
      <c r="E275" s="261"/>
      <c r="F275" s="261"/>
      <c r="G275" s="261"/>
      <c r="H275" s="261"/>
      <c r="I275" s="261"/>
      <c r="J275" s="261"/>
    </row>
    <row r="276" s="237" customFormat="true" ht="15" spans="1:10">
      <c r="A276" s="260" t="s">
        <v>1348</v>
      </c>
      <c r="B276" s="261">
        <v>20</v>
      </c>
      <c r="C276" s="261">
        <v>20</v>
      </c>
      <c r="D276" s="261">
        <v>20</v>
      </c>
      <c r="E276" s="261"/>
      <c r="F276" s="261"/>
      <c r="G276" s="261"/>
      <c r="H276" s="261"/>
      <c r="I276" s="261"/>
      <c r="J276" s="261"/>
    </row>
    <row r="277" s="237" customFormat="true" ht="15" spans="1:10">
      <c r="A277" s="262" t="s">
        <v>1349</v>
      </c>
      <c r="B277" s="263">
        <v>20</v>
      </c>
      <c r="C277" s="263">
        <v>20</v>
      </c>
      <c r="D277" s="263">
        <v>20</v>
      </c>
      <c r="E277" s="263"/>
      <c r="F277" s="263"/>
      <c r="G277" s="263"/>
      <c r="H277" s="263"/>
      <c r="I277" s="263"/>
      <c r="J277" s="263"/>
    </row>
    <row r="278" s="237" customFormat="true" ht="15" spans="1:10">
      <c r="A278" s="260" t="s">
        <v>1350</v>
      </c>
      <c r="B278" s="261">
        <v>258.2323</v>
      </c>
      <c r="C278" s="261">
        <v>258.2323</v>
      </c>
      <c r="D278" s="261">
        <v>203.2323</v>
      </c>
      <c r="E278" s="261">
        <v>55</v>
      </c>
      <c r="F278" s="261"/>
      <c r="G278" s="261"/>
      <c r="H278" s="261"/>
      <c r="I278" s="261"/>
      <c r="J278" s="261"/>
    </row>
    <row r="279" s="237" customFormat="true" ht="15" spans="1:10">
      <c r="A279" s="260" t="s">
        <v>1351</v>
      </c>
      <c r="B279" s="261">
        <v>258.2323</v>
      </c>
      <c r="C279" s="261">
        <v>258.2323</v>
      </c>
      <c r="D279" s="261">
        <v>203.2323</v>
      </c>
      <c r="E279" s="261">
        <v>55</v>
      </c>
      <c r="F279" s="261"/>
      <c r="G279" s="261"/>
      <c r="H279" s="261"/>
      <c r="I279" s="261"/>
      <c r="J279" s="261"/>
    </row>
    <row r="280" s="237" customFormat="true" ht="15" spans="1:10">
      <c r="A280" s="262" t="s">
        <v>1147</v>
      </c>
      <c r="B280" s="263">
        <v>158.0034</v>
      </c>
      <c r="C280" s="263">
        <v>158.0034</v>
      </c>
      <c r="D280" s="263">
        <v>158.0034</v>
      </c>
      <c r="E280" s="263"/>
      <c r="F280" s="263"/>
      <c r="G280" s="263"/>
      <c r="H280" s="263"/>
      <c r="I280" s="263"/>
      <c r="J280" s="263"/>
    </row>
    <row r="281" s="237" customFormat="true" ht="15" spans="1:10">
      <c r="A281" s="262" t="s">
        <v>1148</v>
      </c>
      <c r="B281" s="263">
        <v>100.2289</v>
      </c>
      <c r="C281" s="263">
        <v>100.2289</v>
      </c>
      <c r="D281" s="263">
        <v>45.2289</v>
      </c>
      <c r="E281" s="263">
        <v>55</v>
      </c>
      <c r="F281" s="263"/>
      <c r="G281" s="263"/>
      <c r="H281" s="263"/>
      <c r="I281" s="263"/>
      <c r="J281" s="263"/>
    </row>
    <row r="282" s="237" customFormat="true" ht="15" spans="1:10">
      <c r="A282" s="260" t="s">
        <v>1352</v>
      </c>
      <c r="B282" s="261">
        <v>18948</v>
      </c>
      <c r="C282" s="261"/>
      <c r="D282" s="261"/>
      <c r="E282" s="261"/>
      <c r="F282" s="261"/>
      <c r="G282" s="261">
        <v>18948</v>
      </c>
      <c r="H282" s="261">
        <v>9948</v>
      </c>
      <c r="I282" s="261">
        <v>600</v>
      </c>
      <c r="J282" s="261">
        <v>8400</v>
      </c>
    </row>
    <row r="283" s="237" customFormat="true" ht="15" spans="1:10">
      <c r="A283" s="260" t="s">
        <v>1353</v>
      </c>
      <c r="B283" s="261">
        <v>18948</v>
      </c>
      <c r="C283" s="261"/>
      <c r="D283" s="261"/>
      <c r="E283" s="261"/>
      <c r="F283" s="261"/>
      <c r="G283" s="261">
        <v>18948</v>
      </c>
      <c r="H283" s="261">
        <v>9948</v>
      </c>
      <c r="I283" s="261">
        <v>600</v>
      </c>
      <c r="J283" s="261">
        <v>8400</v>
      </c>
    </row>
    <row r="284" s="237" customFormat="true" ht="15" spans="1:10">
      <c r="A284" s="262" t="s">
        <v>1354</v>
      </c>
      <c r="B284" s="263">
        <v>18948</v>
      </c>
      <c r="C284" s="263"/>
      <c r="D284" s="263"/>
      <c r="E284" s="263"/>
      <c r="F284" s="263"/>
      <c r="G284" s="263">
        <v>18948</v>
      </c>
      <c r="H284" s="263">
        <v>9948</v>
      </c>
      <c r="I284" s="263">
        <v>600</v>
      </c>
      <c r="J284" s="263">
        <v>8400</v>
      </c>
    </row>
  </sheetData>
  <mergeCells count="14">
    <mergeCell ref="A2:J2"/>
    <mergeCell ref="A3:J3"/>
    <mergeCell ref="C4:F4"/>
    <mergeCell ref="G4:J4"/>
    <mergeCell ref="A4:A7"/>
    <mergeCell ref="B4:B7"/>
    <mergeCell ref="C5:C7"/>
    <mergeCell ref="D5:D7"/>
    <mergeCell ref="E5:E7"/>
    <mergeCell ref="F5:F7"/>
    <mergeCell ref="G5:G7"/>
    <mergeCell ref="H5:H7"/>
    <mergeCell ref="I5:I7"/>
    <mergeCell ref="J5:J7"/>
  </mergeCells>
  <pageMargins left="0.75" right="0.75" top="1" bottom="1" header="0.511805555555556" footer="0.5118055555555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showGridLines="0" showZeros="0" workbookViewId="0">
      <selection activeCell="F21" sqref="A1:R22"/>
    </sheetView>
  </sheetViews>
  <sheetFormatPr defaultColWidth="10.5" defaultRowHeight="12.75" customHeight="true"/>
  <cols>
    <col min="1" max="1" width="12.3" style="237" customWidth="true"/>
    <col min="2" max="2" width="27.8" style="237" customWidth="true"/>
    <col min="3" max="18" width="7.2" style="237" customWidth="true"/>
    <col min="19" max="19" width="10.5" style="237" customWidth="true"/>
    <col min="20" max="16384" width="10.5" style="238" customWidth="true"/>
  </cols>
  <sheetData>
    <row r="1" customHeight="true" spans="1:1">
      <c r="A1" s="239" t="s">
        <v>1355</v>
      </c>
    </row>
    <row r="2" s="237" customFormat="true" ht="25" customHeight="true" spans="1:18">
      <c r="A2" s="240" t="s">
        <v>1356</v>
      </c>
      <c r="B2" s="241"/>
      <c r="C2" s="241"/>
      <c r="D2" s="241"/>
      <c r="E2" s="241"/>
      <c r="F2" s="241"/>
      <c r="G2" s="241"/>
      <c r="H2" s="241"/>
      <c r="I2" s="241"/>
      <c r="J2" s="241"/>
      <c r="K2" s="241"/>
      <c r="L2" s="241"/>
      <c r="M2" s="241"/>
      <c r="N2" s="241"/>
      <c r="O2" s="241"/>
      <c r="P2" s="241"/>
      <c r="Q2" s="241"/>
      <c r="R2" s="241"/>
    </row>
    <row r="3" s="237" customFormat="true" ht="25" customHeight="true" spans="1:18">
      <c r="A3" s="242" t="s">
        <v>25</v>
      </c>
      <c r="B3" s="242"/>
      <c r="C3" s="242"/>
      <c r="D3" s="242"/>
      <c r="E3" s="242"/>
      <c r="F3" s="242"/>
      <c r="G3" s="242"/>
      <c r="H3" s="242"/>
      <c r="I3" s="242"/>
      <c r="J3" s="242"/>
      <c r="K3" s="242"/>
      <c r="L3" s="242"/>
      <c r="M3" s="242"/>
      <c r="N3" s="242"/>
      <c r="O3" s="242"/>
      <c r="P3" s="242"/>
      <c r="Q3" s="242"/>
      <c r="R3" s="242"/>
    </row>
    <row r="4" s="237" customFormat="true" ht="44" customHeight="true" spans="1:18">
      <c r="A4" s="243" t="s">
        <v>1357</v>
      </c>
      <c r="B4" s="244" t="s">
        <v>1358</v>
      </c>
      <c r="C4" s="244" t="s">
        <v>1359</v>
      </c>
      <c r="D4" s="245" t="s">
        <v>1360</v>
      </c>
      <c r="E4" s="245" t="s">
        <v>1361</v>
      </c>
      <c r="F4" s="245" t="s">
        <v>1362</v>
      </c>
      <c r="G4" s="245" t="s">
        <v>1363</v>
      </c>
      <c r="H4" s="245" t="s">
        <v>1364</v>
      </c>
      <c r="I4" s="245" t="s">
        <v>1365</v>
      </c>
      <c r="J4" s="245" t="s">
        <v>1366</v>
      </c>
      <c r="K4" s="245" t="s">
        <v>1367</v>
      </c>
      <c r="L4" s="245" t="s">
        <v>1368</v>
      </c>
      <c r="M4" s="245" t="s">
        <v>1369</v>
      </c>
      <c r="N4" s="245" t="s">
        <v>1370</v>
      </c>
      <c r="O4" s="245" t="s">
        <v>1371</v>
      </c>
      <c r="P4" s="245" t="s">
        <v>1047</v>
      </c>
      <c r="Q4" s="245" t="s">
        <v>1372</v>
      </c>
      <c r="R4" s="245" t="s">
        <v>1352</v>
      </c>
    </row>
    <row r="5" s="237" customFormat="true" ht="25" customHeight="true" spans="1:18">
      <c r="A5" s="246" t="s">
        <v>1373</v>
      </c>
      <c r="B5" s="246" t="s">
        <v>1138</v>
      </c>
      <c r="C5" s="247">
        <v>186930</v>
      </c>
      <c r="D5" s="247">
        <v>29625.0048</v>
      </c>
      <c r="E5" s="247">
        <v>34610.6709</v>
      </c>
      <c r="F5" s="247">
        <v>28494.566</v>
      </c>
      <c r="G5" s="247">
        <v>1541.1</v>
      </c>
      <c r="H5" s="247">
        <v>43358.8554</v>
      </c>
      <c r="I5" s="247">
        <v>19.373</v>
      </c>
      <c r="J5" s="247">
        <v>50</v>
      </c>
      <c r="K5" s="247"/>
      <c r="L5" s="247">
        <v>29158.7659</v>
      </c>
      <c r="M5" s="247">
        <v>930.62</v>
      </c>
      <c r="N5" s="247"/>
      <c r="O5" s="247"/>
      <c r="P5" s="247"/>
      <c r="Q5" s="247">
        <v>18948</v>
      </c>
      <c r="R5" s="247">
        <v>193.7</v>
      </c>
    </row>
    <row r="6" s="237" customFormat="true" ht="25" customHeight="true" spans="1:18">
      <c r="A6" s="248" t="s">
        <v>1374</v>
      </c>
      <c r="B6" s="248" t="s">
        <v>1145</v>
      </c>
      <c r="C6" s="249">
        <v>12136.1239</v>
      </c>
      <c r="D6" s="249">
        <v>5882.8409</v>
      </c>
      <c r="E6" s="249">
        <v>3717.9111</v>
      </c>
      <c r="F6" s="249">
        <v>199.066</v>
      </c>
      <c r="G6" s="249">
        <v>9</v>
      </c>
      <c r="H6" s="249">
        <v>1408.0254</v>
      </c>
      <c r="I6" s="249">
        <v>18.373</v>
      </c>
      <c r="J6" s="249"/>
      <c r="K6" s="249"/>
      <c r="L6" s="249">
        <v>707.2075</v>
      </c>
      <c r="M6" s="249"/>
      <c r="N6" s="249"/>
      <c r="O6" s="249"/>
      <c r="P6" s="249"/>
      <c r="Q6" s="249"/>
      <c r="R6" s="249">
        <v>193.7</v>
      </c>
    </row>
    <row r="7" s="237" customFormat="true" ht="25" customHeight="true" spans="1:18">
      <c r="A7" s="248" t="s">
        <v>1375</v>
      </c>
      <c r="B7" s="248" t="s">
        <v>1179</v>
      </c>
      <c r="C7" s="249">
        <v>6285.8845</v>
      </c>
      <c r="D7" s="249">
        <v>3776.0125</v>
      </c>
      <c r="E7" s="249">
        <v>2371.73</v>
      </c>
      <c r="F7" s="249"/>
      <c r="G7" s="249"/>
      <c r="H7" s="249">
        <v>135.41</v>
      </c>
      <c r="I7" s="249"/>
      <c r="J7" s="249"/>
      <c r="K7" s="249"/>
      <c r="L7" s="249">
        <v>2.732</v>
      </c>
      <c r="M7" s="249"/>
      <c r="N7" s="249"/>
      <c r="O7" s="249"/>
      <c r="P7" s="249"/>
      <c r="Q7" s="249"/>
      <c r="R7" s="249"/>
    </row>
    <row r="8" s="237" customFormat="true" ht="25" customHeight="true" spans="1:18">
      <c r="A8" s="248" t="s">
        <v>1376</v>
      </c>
      <c r="B8" s="248" t="s">
        <v>1184</v>
      </c>
      <c r="C8" s="249">
        <v>56259.466</v>
      </c>
      <c r="D8" s="249">
        <v>1833.4764</v>
      </c>
      <c r="E8" s="249">
        <v>11299.6456</v>
      </c>
      <c r="F8" s="249">
        <v>444.2</v>
      </c>
      <c r="G8" s="249"/>
      <c r="H8" s="249">
        <v>28259.5207</v>
      </c>
      <c r="I8" s="249"/>
      <c r="J8" s="249"/>
      <c r="K8" s="249"/>
      <c r="L8" s="249">
        <v>14422.6233</v>
      </c>
      <c r="M8" s="249"/>
      <c r="N8" s="249"/>
      <c r="O8" s="249"/>
      <c r="P8" s="249"/>
      <c r="Q8" s="249"/>
      <c r="R8" s="249"/>
    </row>
    <row r="9" s="237" customFormat="true" ht="25" customHeight="true" spans="1:18">
      <c r="A9" s="248" t="s">
        <v>1377</v>
      </c>
      <c r="B9" s="248" t="s">
        <v>1200</v>
      </c>
      <c r="C9" s="249">
        <v>929.3537</v>
      </c>
      <c r="D9" s="249">
        <v>61.5657</v>
      </c>
      <c r="E9" s="249">
        <v>817.02</v>
      </c>
      <c r="F9" s="249"/>
      <c r="G9" s="249"/>
      <c r="H9" s="249"/>
      <c r="I9" s="249"/>
      <c r="J9" s="249">
        <v>50</v>
      </c>
      <c r="K9" s="249"/>
      <c r="L9" s="249">
        <v>0.768</v>
      </c>
      <c r="M9" s="249"/>
      <c r="N9" s="249"/>
      <c r="O9" s="249"/>
      <c r="P9" s="249"/>
      <c r="Q9" s="249"/>
      <c r="R9" s="249"/>
    </row>
    <row r="10" s="237" customFormat="true" ht="25" customHeight="true" spans="1:18">
      <c r="A10" s="248" t="s">
        <v>1378</v>
      </c>
      <c r="B10" s="248" t="s">
        <v>1205</v>
      </c>
      <c r="C10" s="249">
        <v>1992.1473</v>
      </c>
      <c r="D10" s="249">
        <v>56.062</v>
      </c>
      <c r="E10" s="249">
        <v>1149.732</v>
      </c>
      <c r="F10" s="249"/>
      <c r="G10" s="249"/>
      <c r="H10" s="249">
        <v>749.9442</v>
      </c>
      <c r="I10" s="249"/>
      <c r="J10" s="249"/>
      <c r="K10" s="249"/>
      <c r="L10" s="249">
        <v>36.4091</v>
      </c>
      <c r="M10" s="249"/>
      <c r="N10" s="249"/>
      <c r="O10" s="249"/>
      <c r="P10" s="249"/>
      <c r="Q10" s="249"/>
      <c r="R10" s="249"/>
    </row>
    <row r="11" s="237" customFormat="true" ht="25" customHeight="true" spans="1:18">
      <c r="A11" s="248" t="s">
        <v>1379</v>
      </c>
      <c r="B11" s="248" t="s">
        <v>1216</v>
      </c>
      <c r="C11" s="249">
        <v>22920.2783</v>
      </c>
      <c r="D11" s="249">
        <v>7379.5298</v>
      </c>
      <c r="E11" s="249">
        <v>471.0828</v>
      </c>
      <c r="F11" s="249">
        <v>42</v>
      </c>
      <c r="G11" s="249"/>
      <c r="H11" s="249">
        <v>5906.5997</v>
      </c>
      <c r="I11" s="249"/>
      <c r="J11" s="249"/>
      <c r="K11" s="249"/>
      <c r="L11" s="249">
        <v>8190.446</v>
      </c>
      <c r="M11" s="249">
        <v>930.62</v>
      </c>
      <c r="N11" s="249"/>
      <c r="O11" s="249"/>
      <c r="P11" s="249"/>
      <c r="Q11" s="249"/>
      <c r="R11" s="249"/>
    </row>
    <row r="12" s="237" customFormat="true" ht="25" customHeight="true" spans="1:18">
      <c r="A12" s="248" t="s">
        <v>1380</v>
      </c>
      <c r="B12" s="248" t="s">
        <v>1253</v>
      </c>
      <c r="C12" s="249">
        <v>10273.2148</v>
      </c>
      <c r="D12" s="249">
        <v>3677.8055</v>
      </c>
      <c r="E12" s="249">
        <v>2206.284</v>
      </c>
      <c r="F12" s="249"/>
      <c r="G12" s="249"/>
      <c r="H12" s="249">
        <v>1997.2353</v>
      </c>
      <c r="I12" s="249">
        <v>1</v>
      </c>
      <c r="J12" s="249"/>
      <c r="K12" s="249"/>
      <c r="L12" s="249">
        <v>2390.89</v>
      </c>
      <c r="M12" s="249"/>
      <c r="N12" s="249"/>
      <c r="O12" s="249"/>
      <c r="P12" s="249"/>
      <c r="Q12" s="249"/>
      <c r="R12" s="249"/>
    </row>
    <row r="13" s="237" customFormat="true" ht="25" customHeight="true" spans="1:18">
      <c r="A13" s="248" t="s">
        <v>1381</v>
      </c>
      <c r="B13" s="248" t="s">
        <v>1278</v>
      </c>
      <c r="C13" s="249">
        <v>2817.3</v>
      </c>
      <c r="D13" s="249">
        <v>1267.2</v>
      </c>
      <c r="E13" s="249">
        <v>675</v>
      </c>
      <c r="F13" s="249">
        <v>350</v>
      </c>
      <c r="G13" s="249">
        <v>525.1</v>
      </c>
      <c r="H13" s="249"/>
      <c r="I13" s="249"/>
      <c r="J13" s="249"/>
      <c r="K13" s="249"/>
      <c r="L13" s="249"/>
      <c r="M13" s="249"/>
      <c r="N13" s="249"/>
      <c r="O13" s="249"/>
      <c r="P13" s="249"/>
      <c r="Q13" s="249"/>
      <c r="R13" s="249"/>
    </row>
    <row r="14" s="237" customFormat="true" ht="25" customHeight="true" spans="1:18">
      <c r="A14" s="248" t="s">
        <v>1382</v>
      </c>
      <c r="B14" s="248" t="s">
        <v>1290</v>
      </c>
      <c r="C14" s="249">
        <v>3031.8637</v>
      </c>
      <c r="D14" s="249">
        <v>895.8503</v>
      </c>
      <c r="E14" s="249">
        <v>740.796</v>
      </c>
      <c r="F14" s="249">
        <v>90</v>
      </c>
      <c r="G14" s="249"/>
      <c r="H14" s="249">
        <v>187.52</v>
      </c>
      <c r="I14" s="249"/>
      <c r="J14" s="249"/>
      <c r="K14" s="249"/>
      <c r="L14" s="249">
        <v>1117.6974</v>
      </c>
      <c r="M14" s="249"/>
      <c r="N14" s="249"/>
      <c r="O14" s="249"/>
      <c r="P14" s="249"/>
      <c r="Q14" s="249"/>
      <c r="R14" s="249"/>
    </row>
    <row r="15" s="237" customFormat="true" ht="25" customHeight="true" spans="1:18">
      <c r="A15" s="248" t="s">
        <v>1383</v>
      </c>
      <c r="B15" s="248" t="s">
        <v>1297</v>
      </c>
      <c r="C15" s="249">
        <v>34010.2959</v>
      </c>
      <c r="D15" s="249">
        <v>1758.3889</v>
      </c>
      <c r="E15" s="249">
        <v>3886.8874</v>
      </c>
      <c r="F15" s="249">
        <v>26513.3</v>
      </c>
      <c r="G15" s="249">
        <v>387</v>
      </c>
      <c r="H15" s="249">
        <v>500.97</v>
      </c>
      <c r="I15" s="249"/>
      <c r="J15" s="249"/>
      <c r="K15" s="249"/>
      <c r="L15" s="249">
        <v>963.7496</v>
      </c>
      <c r="M15" s="249"/>
      <c r="N15" s="249"/>
      <c r="O15" s="249"/>
      <c r="P15" s="249"/>
      <c r="Q15" s="249"/>
      <c r="R15" s="249"/>
    </row>
    <row r="16" s="237" customFormat="true" ht="25" customHeight="true" spans="1:18">
      <c r="A16" s="248" t="s">
        <v>1384</v>
      </c>
      <c r="B16" s="248" t="s">
        <v>1328</v>
      </c>
      <c r="C16" s="249">
        <v>7258.3233</v>
      </c>
      <c r="D16" s="249">
        <v>389</v>
      </c>
      <c r="E16" s="249">
        <v>6688</v>
      </c>
      <c r="F16" s="249"/>
      <c r="G16" s="249"/>
      <c r="H16" s="249">
        <v>181.0713</v>
      </c>
      <c r="I16" s="249"/>
      <c r="J16" s="249"/>
      <c r="K16" s="249"/>
      <c r="L16" s="249">
        <v>0.252</v>
      </c>
      <c r="M16" s="249"/>
      <c r="N16" s="249"/>
      <c r="O16" s="249"/>
      <c r="P16" s="249"/>
      <c r="Q16" s="249"/>
      <c r="R16" s="249"/>
    </row>
    <row r="17" s="237" customFormat="true" ht="25" customHeight="true" spans="1:18">
      <c r="A17" s="248" t="s">
        <v>1385</v>
      </c>
      <c r="B17" s="248" t="s">
        <v>1334</v>
      </c>
      <c r="C17" s="249">
        <v>100</v>
      </c>
      <c r="D17" s="249"/>
      <c r="E17" s="249">
        <v>100</v>
      </c>
      <c r="F17" s="249"/>
      <c r="G17" s="249"/>
      <c r="H17" s="249"/>
      <c r="I17" s="249"/>
      <c r="J17" s="249"/>
      <c r="K17" s="249"/>
      <c r="L17" s="249"/>
      <c r="M17" s="249"/>
      <c r="N17" s="249"/>
      <c r="O17" s="249"/>
      <c r="P17" s="249"/>
      <c r="Q17" s="249"/>
      <c r="R17" s="249"/>
    </row>
    <row r="18" s="237" customFormat="true" ht="25" customHeight="true" spans="1:18">
      <c r="A18" s="248" t="s">
        <v>1386</v>
      </c>
      <c r="B18" s="248" t="s">
        <v>1337</v>
      </c>
      <c r="C18" s="249">
        <v>1761.1741</v>
      </c>
      <c r="D18" s="249">
        <v>638.9601</v>
      </c>
      <c r="E18" s="249">
        <v>351.81</v>
      </c>
      <c r="F18" s="249"/>
      <c r="G18" s="249">
        <v>620</v>
      </c>
      <c r="H18" s="249">
        <v>149.3</v>
      </c>
      <c r="I18" s="249"/>
      <c r="J18" s="249"/>
      <c r="K18" s="249"/>
      <c r="L18" s="249">
        <v>1.104</v>
      </c>
      <c r="M18" s="249"/>
      <c r="N18" s="249"/>
      <c r="O18" s="249"/>
      <c r="P18" s="249"/>
      <c r="Q18" s="249"/>
      <c r="R18" s="249"/>
    </row>
    <row r="19" s="237" customFormat="true" ht="25" customHeight="true" spans="1:18">
      <c r="A19" s="248" t="s">
        <v>1387</v>
      </c>
      <c r="B19" s="248" t="s">
        <v>1340</v>
      </c>
      <c r="C19" s="249">
        <v>7929.4082</v>
      </c>
      <c r="D19" s="249">
        <v>1880.8644</v>
      </c>
      <c r="E19" s="249"/>
      <c r="F19" s="249">
        <v>856</v>
      </c>
      <c r="G19" s="249"/>
      <c r="H19" s="249">
        <v>3867.6988</v>
      </c>
      <c r="I19" s="249"/>
      <c r="J19" s="249"/>
      <c r="K19" s="249"/>
      <c r="L19" s="249">
        <v>1324.845</v>
      </c>
      <c r="M19" s="249"/>
      <c r="N19" s="249"/>
      <c r="O19" s="249"/>
      <c r="P19" s="249"/>
      <c r="Q19" s="249"/>
      <c r="R19" s="249"/>
    </row>
    <row r="20" s="237" customFormat="true" ht="25" customHeight="true" spans="1:18">
      <c r="A20" s="248" t="s">
        <v>1388</v>
      </c>
      <c r="B20" s="248" t="s">
        <v>1347</v>
      </c>
      <c r="C20" s="249">
        <v>20</v>
      </c>
      <c r="D20" s="249"/>
      <c r="E20" s="249">
        <v>20</v>
      </c>
      <c r="F20" s="249"/>
      <c r="G20" s="249"/>
      <c r="H20" s="249"/>
      <c r="I20" s="249"/>
      <c r="J20" s="249"/>
      <c r="K20" s="249"/>
      <c r="L20" s="249"/>
      <c r="M20" s="249"/>
      <c r="N20" s="249"/>
      <c r="O20" s="249"/>
      <c r="P20" s="249"/>
      <c r="Q20" s="249"/>
      <c r="R20" s="249"/>
    </row>
    <row r="21" s="237" customFormat="true" ht="25" customHeight="true" spans="1:18">
      <c r="A21" s="248" t="s">
        <v>1389</v>
      </c>
      <c r="B21" s="248" t="s">
        <v>1350</v>
      </c>
      <c r="C21" s="249">
        <v>258.2323</v>
      </c>
      <c r="D21" s="249">
        <v>127.4483</v>
      </c>
      <c r="E21" s="249">
        <v>115.182</v>
      </c>
      <c r="F21" s="249"/>
      <c r="G21" s="249"/>
      <c r="H21" s="249">
        <v>15.56</v>
      </c>
      <c r="I21" s="249"/>
      <c r="J21" s="249"/>
      <c r="K21" s="249"/>
      <c r="L21" s="249">
        <v>0.042</v>
      </c>
      <c r="M21" s="249"/>
      <c r="N21" s="249"/>
      <c r="O21" s="249"/>
      <c r="P21" s="249"/>
      <c r="Q21" s="249"/>
      <c r="R21" s="249"/>
    </row>
    <row r="22" s="237" customFormat="true" ht="25" customHeight="true" spans="1:18">
      <c r="A22" s="248" t="s">
        <v>1390</v>
      </c>
      <c r="B22" s="248" t="s">
        <v>1352</v>
      </c>
      <c r="C22" s="249">
        <v>18948</v>
      </c>
      <c r="D22" s="249"/>
      <c r="E22" s="249"/>
      <c r="F22" s="249"/>
      <c r="G22" s="249"/>
      <c r="H22" s="249"/>
      <c r="I22" s="249"/>
      <c r="J22" s="249"/>
      <c r="K22" s="249"/>
      <c r="L22" s="249"/>
      <c r="M22" s="249"/>
      <c r="N22" s="249"/>
      <c r="O22" s="249"/>
      <c r="P22" s="249"/>
      <c r="Q22" s="249">
        <v>18948</v>
      </c>
      <c r="R22" s="249"/>
    </row>
  </sheetData>
  <mergeCells count="2">
    <mergeCell ref="A2:R2"/>
    <mergeCell ref="A3:R3"/>
  </mergeCells>
  <printOptions horizontalCentered="true"/>
  <pageMargins left="0.471527777777778" right="0.471527777777778" top="0.275" bottom="0.15625" header="0.118055555555556" footer="0.118055555555556"/>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4"/>
  <sheetViews>
    <sheetView showGridLines="0" showZeros="0" workbookViewId="0">
      <selection activeCell="S7" sqref="A1:AB34"/>
    </sheetView>
  </sheetViews>
  <sheetFormatPr defaultColWidth="5.75" defaultRowHeight="14.25"/>
  <cols>
    <col min="1" max="1" width="14.25" style="226" customWidth="true"/>
    <col min="2" max="2" width="6.75" style="226" customWidth="true"/>
    <col min="3" max="3" width="5.125" style="226" customWidth="true"/>
    <col min="4" max="15" width="5.625" style="226" customWidth="true"/>
    <col min="16" max="16" width="4.75" style="226" customWidth="true"/>
    <col min="17" max="19" width="5.625" style="226" customWidth="true"/>
    <col min="20" max="20" width="5.875" style="226" customWidth="true"/>
    <col min="21" max="21" width="4.5" style="226" customWidth="true"/>
    <col min="22" max="25" width="5.625" style="226" customWidth="true"/>
    <col min="26" max="26" width="5" style="226" customWidth="true"/>
    <col min="27" max="27" width="5" style="227" customWidth="true"/>
    <col min="28" max="28" width="5.625" style="226" customWidth="true"/>
    <col min="29" max="16384" width="5.75" style="226"/>
  </cols>
  <sheetData>
    <row r="1" spans="1:1">
      <c r="A1" s="127" t="s">
        <v>1391</v>
      </c>
    </row>
    <row r="2" s="224" customFormat="true" ht="33.95" customHeight="true" spans="1:26">
      <c r="A2" s="195" t="s">
        <v>1392</v>
      </c>
      <c r="B2" s="195"/>
      <c r="C2" s="195"/>
      <c r="D2" s="195"/>
      <c r="E2" s="195"/>
      <c r="F2" s="195"/>
      <c r="G2" s="195"/>
      <c r="H2" s="195"/>
      <c r="I2" s="195"/>
      <c r="J2" s="195"/>
      <c r="K2" s="195"/>
      <c r="L2" s="195"/>
      <c r="M2" s="195"/>
      <c r="N2" s="195"/>
      <c r="O2" s="195"/>
      <c r="P2" s="195"/>
      <c r="Q2" s="195"/>
      <c r="R2" s="195"/>
      <c r="S2" s="195"/>
      <c r="T2" s="195"/>
      <c r="U2" s="195"/>
      <c r="V2" s="195"/>
      <c r="W2" s="195"/>
      <c r="X2" s="195"/>
      <c r="Y2" s="195"/>
      <c r="Z2" s="195"/>
    </row>
    <row r="3" ht="17.1" customHeight="true" spans="1:28">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216"/>
      <c r="AB3" s="196" t="s">
        <v>25</v>
      </c>
    </row>
    <row r="4" ht="31.5" customHeight="true" spans="1:28">
      <c r="A4" s="197" t="s">
        <v>1393</v>
      </c>
      <c r="B4" s="198" t="s">
        <v>1394</v>
      </c>
      <c r="C4" s="198"/>
      <c r="D4" s="198"/>
      <c r="E4" s="198"/>
      <c r="F4" s="198"/>
      <c r="G4" s="198"/>
      <c r="H4" s="198"/>
      <c r="I4" s="198"/>
      <c r="J4" s="198"/>
      <c r="K4" s="198"/>
      <c r="L4" s="198"/>
      <c r="M4" s="198"/>
      <c r="N4" s="198"/>
      <c r="O4" s="198"/>
      <c r="P4" s="198"/>
      <c r="Q4" s="198"/>
      <c r="R4" s="198"/>
      <c r="S4" s="198"/>
      <c r="T4" s="198"/>
      <c r="U4" s="198"/>
      <c r="V4" s="198"/>
      <c r="W4" s="198"/>
      <c r="X4" s="198"/>
      <c r="Y4" s="198"/>
      <c r="Z4" s="198"/>
      <c r="AA4" s="217"/>
      <c r="AB4" s="198"/>
    </row>
    <row r="5" ht="17.1" customHeight="true" spans="1:28">
      <c r="A5" s="199"/>
      <c r="B5" s="200" t="s">
        <v>56</v>
      </c>
      <c r="C5" s="228" t="s">
        <v>1395</v>
      </c>
      <c r="D5" s="229"/>
      <c r="E5" s="229"/>
      <c r="F5" s="229"/>
      <c r="G5" s="229"/>
      <c r="H5" s="229"/>
      <c r="I5" s="229"/>
      <c r="J5" s="229"/>
      <c r="K5" s="229"/>
      <c r="L5" s="229"/>
      <c r="M5" s="229"/>
      <c r="N5" s="229"/>
      <c r="O5" s="229"/>
      <c r="P5" s="229"/>
      <c r="Q5" s="229"/>
      <c r="R5" s="229"/>
      <c r="S5" s="234"/>
      <c r="T5" s="228" t="s">
        <v>1396</v>
      </c>
      <c r="U5" s="229"/>
      <c r="V5" s="229"/>
      <c r="W5" s="229"/>
      <c r="X5" s="229"/>
      <c r="Y5" s="229"/>
      <c r="Z5" s="229"/>
      <c r="AA5" s="229"/>
      <c r="AB5" s="234"/>
    </row>
    <row r="6" ht="72.75" customHeight="true" spans="1:28">
      <c r="A6" s="202"/>
      <c r="B6" s="203"/>
      <c r="C6" s="230" t="s">
        <v>1141</v>
      </c>
      <c r="D6" s="230" t="s">
        <v>1397</v>
      </c>
      <c r="E6" s="230" t="s">
        <v>1398</v>
      </c>
      <c r="F6" s="230" t="s">
        <v>1399</v>
      </c>
      <c r="G6" s="230" t="s">
        <v>1400</v>
      </c>
      <c r="H6" s="230" t="s">
        <v>1401</v>
      </c>
      <c r="I6" s="230" t="s">
        <v>1402</v>
      </c>
      <c r="J6" s="230" t="s">
        <v>1403</v>
      </c>
      <c r="K6" s="230" t="s">
        <v>1404</v>
      </c>
      <c r="L6" s="230" t="s">
        <v>1405</v>
      </c>
      <c r="M6" s="230" t="s">
        <v>1406</v>
      </c>
      <c r="N6" s="230" t="s">
        <v>1407</v>
      </c>
      <c r="O6" s="230" t="s">
        <v>1408</v>
      </c>
      <c r="P6" s="230" t="s">
        <v>1409</v>
      </c>
      <c r="Q6" s="230" t="s">
        <v>1410</v>
      </c>
      <c r="R6" s="235" t="s">
        <v>1411</v>
      </c>
      <c r="S6" s="230" t="s">
        <v>1412</v>
      </c>
      <c r="T6" s="230" t="s">
        <v>1141</v>
      </c>
      <c r="U6" s="230" t="s">
        <v>1413</v>
      </c>
      <c r="V6" s="230" t="s">
        <v>1414</v>
      </c>
      <c r="W6" s="230" t="s">
        <v>1415</v>
      </c>
      <c r="X6" s="230" t="s">
        <v>1416</v>
      </c>
      <c r="Y6" s="230" t="s">
        <v>1417</v>
      </c>
      <c r="Z6" s="230" t="s">
        <v>1418</v>
      </c>
      <c r="AA6" s="230" t="s">
        <v>1419</v>
      </c>
      <c r="AB6" s="230" t="s">
        <v>1420</v>
      </c>
    </row>
    <row r="7" s="225" customFormat="true" ht="15.95" customHeight="true" spans="1:28">
      <c r="A7" s="204" t="s">
        <v>1421</v>
      </c>
      <c r="B7" s="214">
        <f>SUM(C7,T7)</f>
        <v>18076</v>
      </c>
      <c r="C7" s="214">
        <f>SUM(D7:S7)</f>
        <v>8500</v>
      </c>
      <c r="D7" s="214">
        <f t="shared" ref="D7:I7" si="0">SUM(D8,D9)</f>
        <v>3116</v>
      </c>
      <c r="E7" s="214">
        <f t="shared" si="0"/>
        <v>686</v>
      </c>
      <c r="F7" s="214">
        <f t="shared" si="0"/>
        <v>0</v>
      </c>
      <c r="G7" s="214">
        <f t="shared" si="0"/>
        <v>235</v>
      </c>
      <c r="H7" s="214">
        <f t="shared" si="0"/>
        <v>0</v>
      </c>
      <c r="I7" s="214">
        <f t="shared" si="0"/>
        <v>740</v>
      </c>
      <c r="J7" s="214">
        <f t="shared" ref="J7:S7" si="1">SUM(J8,J9)</f>
        <v>158</v>
      </c>
      <c r="K7" s="214">
        <f t="shared" si="1"/>
        <v>262</v>
      </c>
      <c r="L7" s="214">
        <f t="shared" si="1"/>
        <v>132</v>
      </c>
      <c r="M7" s="214">
        <f t="shared" si="1"/>
        <v>532</v>
      </c>
      <c r="N7" s="214">
        <f t="shared" si="1"/>
        <v>696</v>
      </c>
      <c r="O7" s="214">
        <f t="shared" si="1"/>
        <v>723</v>
      </c>
      <c r="P7" s="214">
        <f t="shared" si="1"/>
        <v>1200</v>
      </c>
      <c r="Q7" s="214">
        <f t="shared" si="1"/>
        <v>0</v>
      </c>
      <c r="R7" s="214">
        <f t="shared" si="1"/>
        <v>20</v>
      </c>
      <c r="S7" s="214">
        <f t="shared" si="1"/>
        <v>0</v>
      </c>
      <c r="T7" s="214">
        <f t="shared" ref="T7:T34" si="2">SUM(U7:AB7)</f>
        <v>9576</v>
      </c>
      <c r="U7" s="214">
        <f t="shared" ref="U7:AB7" si="3">SUM(U8,U9)</f>
        <v>1726</v>
      </c>
      <c r="V7" s="214">
        <f t="shared" si="3"/>
        <v>1964</v>
      </c>
      <c r="W7" s="214">
        <f t="shared" si="3"/>
        <v>1820</v>
      </c>
      <c r="X7" s="214">
        <f t="shared" si="3"/>
        <v>0</v>
      </c>
      <c r="Y7" s="214">
        <f t="shared" si="3"/>
        <v>566</v>
      </c>
      <c r="Z7" s="214">
        <f t="shared" si="3"/>
        <v>1056</v>
      </c>
      <c r="AA7" s="214">
        <f t="shared" si="3"/>
        <v>1012</v>
      </c>
      <c r="AB7" s="214">
        <f t="shared" si="3"/>
        <v>1432</v>
      </c>
    </row>
    <row r="8" s="192" customFormat="true" ht="15.95" customHeight="true" spans="1:28">
      <c r="A8" s="206" t="s">
        <v>1422</v>
      </c>
      <c r="B8" s="213">
        <f t="shared" ref="B8:B34" si="4">SUM(C8,T8)</f>
        <v>0</v>
      </c>
      <c r="C8" s="213">
        <f t="shared" ref="C8:C34" si="5">SUM(D8:S8)</f>
        <v>0</v>
      </c>
      <c r="D8" s="213"/>
      <c r="E8" s="213"/>
      <c r="F8" s="213"/>
      <c r="G8" s="213"/>
      <c r="H8" s="213"/>
      <c r="I8" s="213"/>
      <c r="J8" s="213"/>
      <c r="K8" s="213"/>
      <c r="L8" s="213"/>
      <c r="M8" s="213"/>
      <c r="N8" s="213"/>
      <c r="O8" s="213"/>
      <c r="P8" s="213"/>
      <c r="Q8" s="213"/>
      <c r="R8" s="213"/>
      <c r="S8" s="213"/>
      <c r="T8" s="213">
        <f t="shared" si="2"/>
        <v>0</v>
      </c>
      <c r="U8" s="213"/>
      <c r="V8" s="213"/>
      <c r="W8" s="213"/>
      <c r="X8" s="213"/>
      <c r="Y8" s="213"/>
      <c r="Z8" s="213"/>
      <c r="AA8" s="236"/>
      <c r="AB8" s="213"/>
    </row>
    <row r="9" s="225" customFormat="true" ht="15.95" customHeight="true" spans="1:28">
      <c r="A9" s="231" t="s">
        <v>1423</v>
      </c>
      <c r="B9" s="214">
        <f t="shared" si="4"/>
        <v>18076</v>
      </c>
      <c r="C9" s="214">
        <f t="shared" si="5"/>
        <v>8500</v>
      </c>
      <c r="D9" s="214">
        <f t="shared" ref="D9:S9" si="6">SUM(D10,D16,D19,D25,D29)</f>
        <v>3116</v>
      </c>
      <c r="E9" s="214">
        <f t="shared" si="6"/>
        <v>686</v>
      </c>
      <c r="F9" s="214">
        <f t="shared" si="6"/>
        <v>0</v>
      </c>
      <c r="G9" s="214">
        <f t="shared" si="6"/>
        <v>235</v>
      </c>
      <c r="H9" s="214">
        <f t="shared" si="6"/>
        <v>0</v>
      </c>
      <c r="I9" s="214">
        <f t="shared" si="6"/>
        <v>740</v>
      </c>
      <c r="J9" s="214">
        <f t="shared" si="6"/>
        <v>158</v>
      </c>
      <c r="K9" s="214">
        <f t="shared" si="6"/>
        <v>262</v>
      </c>
      <c r="L9" s="214">
        <f t="shared" si="6"/>
        <v>132</v>
      </c>
      <c r="M9" s="214">
        <f t="shared" si="6"/>
        <v>532</v>
      </c>
      <c r="N9" s="214">
        <f t="shared" si="6"/>
        <v>696</v>
      </c>
      <c r="O9" s="214">
        <f t="shared" si="6"/>
        <v>723</v>
      </c>
      <c r="P9" s="214">
        <f t="shared" si="6"/>
        <v>1200</v>
      </c>
      <c r="Q9" s="214">
        <f t="shared" si="6"/>
        <v>0</v>
      </c>
      <c r="R9" s="214">
        <f t="shared" si="6"/>
        <v>20</v>
      </c>
      <c r="S9" s="214">
        <f t="shared" si="6"/>
        <v>0</v>
      </c>
      <c r="T9" s="214">
        <f t="shared" si="2"/>
        <v>9576</v>
      </c>
      <c r="U9" s="214">
        <f t="shared" ref="U9:AB9" si="7">SUM(U10,U16,U19,U25,U29)</f>
        <v>1726</v>
      </c>
      <c r="V9" s="214">
        <f t="shared" si="7"/>
        <v>1964</v>
      </c>
      <c r="W9" s="214">
        <f t="shared" si="7"/>
        <v>1820</v>
      </c>
      <c r="X9" s="214">
        <f t="shared" si="7"/>
        <v>0</v>
      </c>
      <c r="Y9" s="214">
        <f t="shared" si="7"/>
        <v>566</v>
      </c>
      <c r="Z9" s="214">
        <f t="shared" si="7"/>
        <v>1056</v>
      </c>
      <c r="AA9" s="214">
        <f t="shared" si="7"/>
        <v>1012</v>
      </c>
      <c r="AB9" s="214">
        <f t="shared" si="7"/>
        <v>1432</v>
      </c>
    </row>
    <row r="10" s="192" customFormat="true" ht="15.95" customHeight="true" spans="1:28">
      <c r="A10" s="204" t="s">
        <v>1424</v>
      </c>
      <c r="B10" s="214">
        <f t="shared" si="4"/>
        <v>0</v>
      </c>
      <c r="C10" s="214">
        <f t="shared" si="5"/>
        <v>0</v>
      </c>
      <c r="D10" s="215">
        <f t="shared" ref="D10:S10" si="8">SUM(D11:D15)</f>
        <v>0</v>
      </c>
      <c r="E10" s="215">
        <f t="shared" si="8"/>
        <v>0</v>
      </c>
      <c r="F10" s="215">
        <f t="shared" si="8"/>
        <v>0</v>
      </c>
      <c r="G10" s="215">
        <f t="shared" si="8"/>
        <v>0</v>
      </c>
      <c r="H10" s="215">
        <f t="shared" si="8"/>
        <v>0</v>
      </c>
      <c r="I10" s="215">
        <f t="shared" si="8"/>
        <v>0</v>
      </c>
      <c r="J10" s="215">
        <f t="shared" si="8"/>
        <v>0</v>
      </c>
      <c r="K10" s="215">
        <f t="shared" si="8"/>
        <v>0</v>
      </c>
      <c r="L10" s="215">
        <f t="shared" si="8"/>
        <v>0</v>
      </c>
      <c r="M10" s="215">
        <f t="shared" si="8"/>
        <v>0</v>
      </c>
      <c r="N10" s="215">
        <f t="shared" si="8"/>
        <v>0</v>
      </c>
      <c r="O10" s="215">
        <f t="shared" si="8"/>
        <v>0</v>
      </c>
      <c r="P10" s="215">
        <f t="shared" si="8"/>
        <v>0</v>
      </c>
      <c r="Q10" s="215">
        <f t="shared" si="8"/>
        <v>0</v>
      </c>
      <c r="R10" s="215">
        <f t="shared" si="8"/>
        <v>0</v>
      </c>
      <c r="S10" s="215">
        <f t="shared" si="8"/>
        <v>0</v>
      </c>
      <c r="T10" s="214">
        <f t="shared" si="2"/>
        <v>0</v>
      </c>
      <c r="U10" s="215">
        <f t="shared" ref="U10:AB10" si="9">SUM(U11:U15)</f>
        <v>0</v>
      </c>
      <c r="V10" s="215">
        <f t="shared" si="9"/>
        <v>0</v>
      </c>
      <c r="W10" s="215">
        <f t="shared" si="9"/>
        <v>0</v>
      </c>
      <c r="X10" s="215">
        <f t="shared" si="9"/>
        <v>0</v>
      </c>
      <c r="Y10" s="215">
        <f t="shared" si="9"/>
        <v>0</v>
      </c>
      <c r="Z10" s="215">
        <f t="shared" si="9"/>
        <v>0</v>
      </c>
      <c r="AA10" s="215">
        <f t="shared" si="9"/>
        <v>0</v>
      </c>
      <c r="AB10" s="215">
        <f t="shared" si="9"/>
        <v>0</v>
      </c>
    </row>
    <row r="11" s="192" customFormat="true" ht="15.95" customHeight="true" spans="1:28">
      <c r="A11" s="206" t="s">
        <v>1425</v>
      </c>
      <c r="B11" s="213">
        <f t="shared" si="4"/>
        <v>0</v>
      </c>
      <c r="C11" s="213">
        <f t="shared" si="5"/>
        <v>0</v>
      </c>
      <c r="D11" s="212"/>
      <c r="E11" s="212"/>
      <c r="F11" s="212"/>
      <c r="G11" s="212"/>
      <c r="H11" s="212"/>
      <c r="I11" s="212"/>
      <c r="J11" s="212"/>
      <c r="K11" s="212"/>
      <c r="L11" s="212"/>
      <c r="M11" s="212"/>
      <c r="N11" s="212"/>
      <c r="O11" s="212"/>
      <c r="P11" s="212"/>
      <c r="Q11" s="212"/>
      <c r="R11" s="212"/>
      <c r="S11" s="212"/>
      <c r="T11" s="213">
        <f t="shared" si="2"/>
        <v>0</v>
      </c>
      <c r="U11" s="212"/>
      <c r="V11" s="212"/>
      <c r="W11" s="212"/>
      <c r="X11" s="212"/>
      <c r="Y11" s="212"/>
      <c r="Z11" s="212"/>
      <c r="AA11" s="220"/>
      <c r="AB11" s="212"/>
    </row>
    <row r="12" s="192" customFormat="true" ht="15.95" customHeight="true" spans="1:28">
      <c r="A12" s="206" t="s">
        <v>1426</v>
      </c>
      <c r="B12" s="213">
        <f t="shared" si="4"/>
        <v>0</v>
      </c>
      <c r="C12" s="213">
        <f t="shared" si="5"/>
        <v>0</v>
      </c>
      <c r="D12" s="212"/>
      <c r="E12" s="212"/>
      <c r="F12" s="212"/>
      <c r="G12" s="212"/>
      <c r="H12" s="212"/>
      <c r="I12" s="212"/>
      <c r="J12" s="212"/>
      <c r="K12" s="212"/>
      <c r="L12" s="212"/>
      <c r="M12" s="212"/>
      <c r="N12" s="212"/>
      <c r="O12" s="212"/>
      <c r="P12" s="212"/>
      <c r="Q12" s="212"/>
      <c r="R12" s="212"/>
      <c r="S12" s="212"/>
      <c r="T12" s="213">
        <f t="shared" si="2"/>
        <v>0</v>
      </c>
      <c r="U12" s="212"/>
      <c r="V12" s="212"/>
      <c r="W12" s="212"/>
      <c r="X12" s="212"/>
      <c r="Y12" s="212"/>
      <c r="Z12" s="212"/>
      <c r="AA12" s="220"/>
      <c r="AB12" s="212"/>
    </row>
    <row r="13" s="192" customFormat="true" ht="15.95" customHeight="true" spans="1:28">
      <c r="A13" s="210" t="s">
        <v>1427</v>
      </c>
      <c r="B13" s="213">
        <f t="shared" si="4"/>
        <v>0</v>
      </c>
      <c r="C13" s="213">
        <f t="shared" si="5"/>
        <v>0</v>
      </c>
      <c r="D13" s="212"/>
      <c r="E13" s="212"/>
      <c r="F13" s="212"/>
      <c r="G13" s="212"/>
      <c r="H13" s="212"/>
      <c r="I13" s="212"/>
      <c r="J13" s="212"/>
      <c r="K13" s="212"/>
      <c r="L13" s="212"/>
      <c r="M13" s="212"/>
      <c r="N13" s="212"/>
      <c r="O13" s="212"/>
      <c r="P13" s="212"/>
      <c r="Q13" s="212"/>
      <c r="R13" s="212"/>
      <c r="S13" s="212"/>
      <c r="T13" s="213">
        <f t="shared" si="2"/>
        <v>0</v>
      </c>
      <c r="U13" s="212"/>
      <c r="V13" s="212"/>
      <c r="W13" s="212"/>
      <c r="X13" s="212"/>
      <c r="Y13" s="212"/>
      <c r="Z13" s="212"/>
      <c r="AA13" s="220"/>
      <c r="AB13" s="212"/>
    </row>
    <row r="14" s="192" customFormat="true" ht="15.95" customHeight="true" spans="1:28">
      <c r="A14" s="210" t="s">
        <v>1428</v>
      </c>
      <c r="B14" s="213">
        <f t="shared" si="4"/>
        <v>0</v>
      </c>
      <c r="C14" s="213">
        <f t="shared" si="5"/>
        <v>0</v>
      </c>
      <c r="D14" s="212"/>
      <c r="E14" s="212"/>
      <c r="F14" s="212"/>
      <c r="G14" s="212"/>
      <c r="H14" s="212"/>
      <c r="I14" s="212"/>
      <c r="J14" s="212"/>
      <c r="K14" s="212"/>
      <c r="L14" s="212"/>
      <c r="M14" s="212"/>
      <c r="N14" s="212"/>
      <c r="O14" s="212"/>
      <c r="P14" s="212"/>
      <c r="Q14" s="212"/>
      <c r="R14" s="212"/>
      <c r="S14" s="212"/>
      <c r="T14" s="213">
        <f t="shared" si="2"/>
        <v>0</v>
      </c>
      <c r="U14" s="212"/>
      <c r="V14" s="212"/>
      <c r="W14" s="212"/>
      <c r="X14" s="212"/>
      <c r="Y14" s="212"/>
      <c r="Z14" s="212"/>
      <c r="AA14" s="220"/>
      <c r="AB14" s="212"/>
    </row>
    <row r="15" s="192" customFormat="true" ht="15.95" customHeight="true" spans="1:28">
      <c r="A15" s="210" t="s">
        <v>1429</v>
      </c>
      <c r="B15" s="213">
        <f t="shared" si="4"/>
        <v>0</v>
      </c>
      <c r="C15" s="213">
        <f t="shared" si="5"/>
        <v>0</v>
      </c>
      <c r="D15" s="212"/>
      <c r="E15" s="212"/>
      <c r="F15" s="212"/>
      <c r="G15" s="212"/>
      <c r="H15" s="212"/>
      <c r="I15" s="212"/>
      <c r="J15" s="212"/>
      <c r="K15" s="212"/>
      <c r="L15" s="212"/>
      <c r="M15" s="212"/>
      <c r="N15" s="212"/>
      <c r="O15" s="212"/>
      <c r="P15" s="212"/>
      <c r="Q15" s="212"/>
      <c r="R15" s="212"/>
      <c r="S15" s="212"/>
      <c r="T15" s="213">
        <f t="shared" si="2"/>
        <v>0</v>
      </c>
      <c r="U15" s="212"/>
      <c r="V15" s="212"/>
      <c r="W15" s="212"/>
      <c r="X15" s="212"/>
      <c r="Y15" s="212"/>
      <c r="Z15" s="212"/>
      <c r="AA15" s="220"/>
      <c r="AB15" s="212"/>
    </row>
    <row r="16" s="225" customFormat="true" ht="15.95" customHeight="true" spans="1:28">
      <c r="A16" s="232" t="s">
        <v>1430</v>
      </c>
      <c r="B16" s="214">
        <f t="shared" si="4"/>
        <v>0</v>
      </c>
      <c r="C16" s="214">
        <f t="shared" si="5"/>
        <v>0</v>
      </c>
      <c r="D16" s="215">
        <f t="shared" ref="D16:S16" si="10">SUM(D17,D18)</f>
        <v>0</v>
      </c>
      <c r="E16" s="215">
        <f t="shared" si="10"/>
        <v>0</v>
      </c>
      <c r="F16" s="215">
        <f t="shared" si="10"/>
        <v>0</v>
      </c>
      <c r="G16" s="215">
        <f t="shared" si="10"/>
        <v>0</v>
      </c>
      <c r="H16" s="215">
        <f t="shared" si="10"/>
        <v>0</v>
      </c>
      <c r="I16" s="215">
        <f t="shared" si="10"/>
        <v>0</v>
      </c>
      <c r="J16" s="215">
        <f t="shared" si="10"/>
        <v>0</v>
      </c>
      <c r="K16" s="215">
        <f t="shared" si="10"/>
        <v>0</v>
      </c>
      <c r="L16" s="215">
        <f t="shared" si="10"/>
        <v>0</v>
      </c>
      <c r="M16" s="215">
        <f t="shared" si="10"/>
        <v>0</v>
      </c>
      <c r="N16" s="215">
        <f t="shared" si="10"/>
        <v>0</v>
      </c>
      <c r="O16" s="215">
        <f t="shared" si="10"/>
        <v>0</v>
      </c>
      <c r="P16" s="215">
        <f t="shared" si="10"/>
        <v>0</v>
      </c>
      <c r="Q16" s="215">
        <f t="shared" si="10"/>
        <v>0</v>
      </c>
      <c r="R16" s="215">
        <f t="shared" si="10"/>
        <v>0</v>
      </c>
      <c r="S16" s="215">
        <f t="shared" si="10"/>
        <v>0</v>
      </c>
      <c r="T16" s="214">
        <f t="shared" si="2"/>
        <v>0</v>
      </c>
      <c r="U16" s="215">
        <f t="shared" ref="U16:AB16" si="11">SUM(U17,U18)</f>
        <v>0</v>
      </c>
      <c r="V16" s="215">
        <f t="shared" si="11"/>
        <v>0</v>
      </c>
      <c r="W16" s="215">
        <f t="shared" si="11"/>
        <v>0</v>
      </c>
      <c r="X16" s="215">
        <f t="shared" si="11"/>
        <v>0</v>
      </c>
      <c r="Y16" s="215">
        <f t="shared" si="11"/>
        <v>0</v>
      </c>
      <c r="Z16" s="215">
        <f t="shared" si="11"/>
        <v>0</v>
      </c>
      <c r="AA16" s="215">
        <f t="shared" si="11"/>
        <v>0</v>
      </c>
      <c r="AB16" s="215">
        <f t="shared" si="11"/>
        <v>0</v>
      </c>
    </row>
    <row r="17" s="192" customFormat="true" ht="15.95" customHeight="true" spans="1:28">
      <c r="A17" s="211" t="s">
        <v>1431</v>
      </c>
      <c r="B17" s="213">
        <f t="shared" si="4"/>
        <v>0</v>
      </c>
      <c r="C17" s="213">
        <f t="shared" si="5"/>
        <v>0</v>
      </c>
      <c r="D17" s="212"/>
      <c r="E17" s="212"/>
      <c r="F17" s="212"/>
      <c r="G17" s="212"/>
      <c r="H17" s="212"/>
      <c r="I17" s="212"/>
      <c r="J17" s="212"/>
      <c r="K17" s="212"/>
      <c r="L17" s="212"/>
      <c r="M17" s="212"/>
      <c r="N17" s="212"/>
      <c r="O17" s="212"/>
      <c r="P17" s="212"/>
      <c r="Q17" s="212"/>
      <c r="R17" s="212"/>
      <c r="S17" s="212"/>
      <c r="T17" s="213">
        <f t="shared" si="2"/>
        <v>0</v>
      </c>
      <c r="U17" s="212"/>
      <c r="V17" s="212"/>
      <c r="W17" s="212"/>
      <c r="X17" s="212"/>
      <c r="Y17" s="212"/>
      <c r="Z17" s="212"/>
      <c r="AA17" s="220"/>
      <c r="AB17" s="212"/>
    </row>
    <row r="18" s="192" customFormat="true" ht="15.95" customHeight="true" spans="1:28">
      <c r="A18" s="206" t="s">
        <v>1432</v>
      </c>
      <c r="B18" s="213">
        <f t="shared" si="4"/>
        <v>0</v>
      </c>
      <c r="C18" s="213">
        <f t="shared" si="5"/>
        <v>0</v>
      </c>
      <c r="D18" s="212"/>
      <c r="E18" s="212"/>
      <c r="F18" s="212"/>
      <c r="G18" s="212"/>
      <c r="H18" s="212"/>
      <c r="I18" s="212"/>
      <c r="J18" s="212"/>
      <c r="K18" s="212"/>
      <c r="L18" s="212"/>
      <c r="M18" s="212"/>
      <c r="N18" s="212"/>
      <c r="O18" s="212"/>
      <c r="P18" s="212"/>
      <c r="Q18" s="212"/>
      <c r="R18" s="212"/>
      <c r="S18" s="212"/>
      <c r="T18" s="213">
        <f t="shared" si="2"/>
        <v>0</v>
      </c>
      <c r="U18" s="212"/>
      <c r="V18" s="212"/>
      <c r="W18" s="212"/>
      <c r="X18" s="212"/>
      <c r="Y18" s="212"/>
      <c r="Z18" s="212"/>
      <c r="AA18" s="220"/>
      <c r="AB18" s="212"/>
    </row>
    <row r="19" s="225" customFormat="true" ht="15.95" customHeight="true" spans="1:28">
      <c r="A19" s="233" t="s">
        <v>1433</v>
      </c>
      <c r="B19" s="214">
        <f t="shared" si="4"/>
        <v>18076</v>
      </c>
      <c r="C19" s="214">
        <f t="shared" si="5"/>
        <v>8500</v>
      </c>
      <c r="D19" s="215">
        <f t="shared" ref="D19:S19" si="12">SUM(D20:D24)</f>
        <v>3116</v>
      </c>
      <c r="E19" s="215">
        <f t="shared" si="12"/>
        <v>686</v>
      </c>
      <c r="F19" s="215">
        <f t="shared" si="12"/>
        <v>0</v>
      </c>
      <c r="G19" s="215">
        <f t="shared" si="12"/>
        <v>235</v>
      </c>
      <c r="H19" s="215">
        <f t="shared" si="12"/>
        <v>0</v>
      </c>
      <c r="I19" s="215">
        <f t="shared" si="12"/>
        <v>740</v>
      </c>
      <c r="J19" s="215">
        <f t="shared" si="12"/>
        <v>158</v>
      </c>
      <c r="K19" s="215">
        <f t="shared" si="12"/>
        <v>262</v>
      </c>
      <c r="L19" s="215">
        <f t="shared" si="12"/>
        <v>132</v>
      </c>
      <c r="M19" s="215">
        <f t="shared" si="12"/>
        <v>532</v>
      </c>
      <c r="N19" s="215">
        <f t="shared" si="12"/>
        <v>696</v>
      </c>
      <c r="O19" s="215">
        <f t="shared" si="12"/>
        <v>723</v>
      </c>
      <c r="P19" s="215">
        <f t="shared" si="12"/>
        <v>1200</v>
      </c>
      <c r="Q19" s="215">
        <f t="shared" si="12"/>
        <v>0</v>
      </c>
      <c r="R19" s="215">
        <f t="shared" si="12"/>
        <v>20</v>
      </c>
      <c r="S19" s="215">
        <f t="shared" si="12"/>
        <v>0</v>
      </c>
      <c r="T19" s="214">
        <f t="shared" si="2"/>
        <v>9576</v>
      </c>
      <c r="U19" s="215">
        <f t="shared" ref="U19:AB19" si="13">SUM(U20:U24)</f>
        <v>1726</v>
      </c>
      <c r="V19" s="215">
        <f t="shared" si="13"/>
        <v>1964</v>
      </c>
      <c r="W19" s="215">
        <f t="shared" si="13"/>
        <v>1820</v>
      </c>
      <c r="X19" s="215">
        <f t="shared" si="13"/>
        <v>0</v>
      </c>
      <c r="Y19" s="215">
        <f t="shared" si="13"/>
        <v>566</v>
      </c>
      <c r="Z19" s="215">
        <f t="shared" si="13"/>
        <v>1056</v>
      </c>
      <c r="AA19" s="215">
        <f t="shared" si="13"/>
        <v>1012</v>
      </c>
      <c r="AB19" s="215">
        <f t="shared" si="13"/>
        <v>1432</v>
      </c>
    </row>
    <row r="20" s="192" customFormat="true" ht="15.95" customHeight="true" spans="1:28">
      <c r="A20" s="212" t="s">
        <v>1434</v>
      </c>
      <c r="B20" s="213">
        <f t="shared" si="4"/>
        <v>0</v>
      </c>
      <c r="C20" s="213">
        <f t="shared" si="5"/>
        <v>0</v>
      </c>
      <c r="D20" s="212"/>
      <c r="E20" s="212"/>
      <c r="F20" s="212"/>
      <c r="G20" s="212"/>
      <c r="H20" s="212"/>
      <c r="I20" s="212"/>
      <c r="J20" s="212"/>
      <c r="K20" s="212"/>
      <c r="L20" s="212"/>
      <c r="M20" s="212"/>
      <c r="N20" s="212"/>
      <c r="O20" s="212"/>
      <c r="P20" s="212"/>
      <c r="Q20" s="212"/>
      <c r="R20" s="212"/>
      <c r="S20" s="212"/>
      <c r="T20" s="213">
        <f t="shared" si="2"/>
        <v>0</v>
      </c>
      <c r="U20" s="212"/>
      <c r="V20" s="212"/>
      <c r="W20" s="212"/>
      <c r="X20" s="212"/>
      <c r="Y20" s="212"/>
      <c r="Z20" s="212"/>
      <c r="AA20" s="220"/>
      <c r="AB20" s="212"/>
    </row>
    <row r="21" s="192" customFormat="true" ht="15.95" customHeight="true" spans="1:28">
      <c r="A21" s="212" t="s">
        <v>1435</v>
      </c>
      <c r="B21" s="213">
        <f t="shared" si="4"/>
        <v>18076</v>
      </c>
      <c r="C21" s="213">
        <f t="shared" si="5"/>
        <v>8500</v>
      </c>
      <c r="D21" s="212">
        <v>3116</v>
      </c>
      <c r="E21" s="212">
        <v>686</v>
      </c>
      <c r="F21" s="212"/>
      <c r="G21" s="212">
        <v>235</v>
      </c>
      <c r="H21" s="212"/>
      <c r="I21" s="212">
        <v>740</v>
      </c>
      <c r="J21" s="212">
        <v>158</v>
      </c>
      <c r="K21" s="212">
        <v>262</v>
      </c>
      <c r="L21" s="212">
        <v>132</v>
      </c>
      <c r="M21" s="212">
        <v>532</v>
      </c>
      <c r="N21" s="212">
        <v>696</v>
      </c>
      <c r="O21" s="212">
        <v>723</v>
      </c>
      <c r="P21" s="212">
        <v>1200</v>
      </c>
      <c r="Q21" s="212"/>
      <c r="R21" s="212">
        <v>20</v>
      </c>
      <c r="S21" s="212"/>
      <c r="T21" s="213">
        <f t="shared" si="2"/>
        <v>9576</v>
      </c>
      <c r="U21" s="212">
        <v>1726</v>
      </c>
      <c r="V21" s="212">
        <v>1964</v>
      </c>
      <c r="W21" s="212">
        <v>1820</v>
      </c>
      <c r="X21" s="212"/>
      <c r="Y21" s="212">
        <v>566</v>
      </c>
      <c r="Z21" s="212">
        <v>1056</v>
      </c>
      <c r="AA21" s="220">
        <v>1012</v>
      </c>
      <c r="AB21" s="212">
        <v>1432</v>
      </c>
    </row>
    <row r="22" s="192" customFormat="true" ht="15.95" customHeight="true" spans="1:28">
      <c r="A22" s="212" t="s">
        <v>1436</v>
      </c>
      <c r="B22" s="213">
        <f t="shared" si="4"/>
        <v>0</v>
      </c>
      <c r="C22" s="213">
        <f t="shared" si="5"/>
        <v>0</v>
      </c>
      <c r="D22" s="212"/>
      <c r="E22" s="212"/>
      <c r="F22" s="212"/>
      <c r="G22" s="212"/>
      <c r="H22" s="212"/>
      <c r="I22" s="212"/>
      <c r="J22" s="212"/>
      <c r="K22" s="212"/>
      <c r="L22" s="212"/>
      <c r="M22" s="212"/>
      <c r="N22" s="212"/>
      <c r="O22" s="212"/>
      <c r="P22" s="212"/>
      <c r="Q22" s="212"/>
      <c r="R22" s="212"/>
      <c r="S22" s="212"/>
      <c r="T22" s="213">
        <f t="shared" si="2"/>
        <v>0</v>
      </c>
      <c r="U22" s="212"/>
      <c r="V22" s="212"/>
      <c r="W22" s="212"/>
      <c r="X22" s="212"/>
      <c r="Y22" s="212"/>
      <c r="Z22" s="212"/>
      <c r="AA22" s="220"/>
      <c r="AB22" s="212"/>
    </row>
    <row r="23" s="192" customFormat="true" ht="15.95" customHeight="true" spans="1:28">
      <c r="A23" s="212" t="s">
        <v>1437</v>
      </c>
      <c r="B23" s="213">
        <f t="shared" si="4"/>
        <v>0</v>
      </c>
      <c r="C23" s="213">
        <f t="shared" si="5"/>
        <v>0</v>
      </c>
      <c r="D23" s="212"/>
      <c r="E23" s="212"/>
      <c r="F23" s="212"/>
      <c r="G23" s="212"/>
      <c r="H23" s="212"/>
      <c r="I23" s="212"/>
      <c r="J23" s="212"/>
      <c r="K23" s="212"/>
      <c r="L23" s="212"/>
      <c r="M23" s="212"/>
      <c r="N23" s="212"/>
      <c r="O23" s="212"/>
      <c r="P23" s="212"/>
      <c r="Q23" s="212"/>
      <c r="R23" s="212"/>
      <c r="S23" s="212"/>
      <c r="T23" s="213">
        <f t="shared" si="2"/>
        <v>0</v>
      </c>
      <c r="U23" s="212"/>
      <c r="V23" s="212"/>
      <c r="W23" s="212"/>
      <c r="X23" s="212"/>
      <c r="Y23" s="212"/>
      <c r="Z23" s="212"/>
      <c r="AA23" s="220"/>
      <c r="AB23" s="212"/>
    </row>
    <row r="24" s="192" customFormat="true" ht="15.95" customHeight="true" spans="1:28">
      <c r="A24" s="212" t="s">
        <v>1438</v>
      </c>
      <c r="B24" s="213">
        <f t="shared" si="4"/>
        <v>0</v>
      </c>
      <c r="C24" s="213">
        <f t="shared" si="5"/>
        <v>0</v>
      </c>
      <c r="D24" s="212"/>
      <c r="E24" s="212"/>
      <c r="F24" s="212"/>
      <c r="G24" s="212"/>
      <c r="H24" s="212"/>
      <c r="I24" s="212"/>
      <c r="J24" s="212"/>
      <c r="K24" s="212"/>
      <c r="L24" s="212"/>
      <c r="M24" s="212"/>
      <c r="N24" s="212"/>
      <c r="O24" s="212"/>
      <c r="P24" s="212"/>
      <c r="Q24" s="212"/>
      <c r="R24" s="212"/>
      <c r="S24" s="212"/>
      <c r="T24" s="213">
        <f t="shared" si="2"/>
        <v>0</v>
      </c>
      <c r="U24" s="212"/>
      <c r="V24" s="212"/>
      <c r="W24" s="212"/>
      <c r="X24" s="212"/>
      <c r="Y24" s="212"/>
      <c r="Z24" s="212"/>
      <c r="AA24" s="220"/>
      <c r="AB24" s="212"/>
    </row>
    <row r="25" s="225" customFormat="true" ht="15.95" customHeight="true" spans="1:28">
      <c r="A25" s="215" t="s">
        <v>1439</v>
      </c>
      <c r="B25" s="214">
        <f t="shared" si="4"/>
        <v>0</v>
      </c>
      <c r="C25" s="214">
        <f t="shared" si="5"/>
        <v>0</v>
      </c>
      <c r="D25" s="215">
        <f t="shared" ref="D25:S25" si="14">SUM(D26:D28)</f>
        <v>0</v>
      </c>
      <c r="E25" s="215">
        <f t="shared" si="14"/>
        <v>0</v>
      </c>
      <c r="F25" s="215">
        <f t="shared" si="14"/>
        <v>0</v>
      </c>
      <c r="G25" s="215">
        <f t="shared" si="14"/>
        <v>0</v>
      </c>
      <c r="H25" s="215">
        <f t="shared" si="14"/>
        <v>0</v>
      </c>
      <c r="I25" s="215">
        <f t="shared" si="14"/>
        <v>0</v>
      </c>
      <c r="J25" s="215">
        <f t="shared" si="14"/>
        <v>0</v>
      </c>
      <c r="K25" s="215">
        <f t="shared" si="14"/>
        <v>0</v>
      </c>
      <c r="L25" s="215">
        <f t="shared" si="14"/>
        <v>0</v>
      </c>
      <c r="M25" s="215">
        <f t="shared" si="14"/>
        <v>0</v>
      </c>
      <c r="N25" s="215">
        <f t="shared" si="14"/>
        <v>0</v>
      </c>
      <c r="O25" s="215">
        <f t="shared" si="14"/>
        <v>0</v>
      </c>
      <c r="P25" s="215">
        <f t="shared" si="14"/>
        <v>0</v>
      </c>
      <c r="Q25" s="215">
        <f t="shared" si="14"/>
        <v>0</v>
      </c>
      <c r="R25" s="215">
        <f t="shared" si="14"/>
        <v>0</v>
      </c>
      <c r="S25" s="215">
        <f t="shared" si="14"/>
        <v>0</v>
      </c>
      <c r="T25" s="214">
        <f t="shared" si="2"/>
        <v>0</v>
      </c>
      <c r="U25" s="215">
        <f t="shared" ref="U25:AB25" si="15">SUM(U26:U28)</f>
        <v>0</v>
      </c>
      <c r="V25" s="215">
        <f t="shared" si="15"/>
        <v>0</v>
      </c>
      <c r="W25" s="215">
        <f t="shared" si="15"/>
        <v>0</v>
      </c>
      <c r="X25" s="215">
        <f t="shared" si="15"/>
        <v>0</v>
      </c>
      <c r="Y25" s="215">
        <f t="shared" si="15"/>
        <v>0</v>
      </c>
      <c r="Z25" s="215">
        <f t="shared" si="15"/>
        <v>0</v>
      </c>
      <c r="AA25" s="215">
        <f t="shared" si="15"/>
        <v>0</v>
      </c>
      <c r="AB25" s="215">
        <f t="shared" si="15"/>
        <v>0</v>
      </c>
    </row>
    <row r="26" s="192" customFormat="true" ht="15.95" customHeight="true" spans="1:28">
      <c r="A26" s="212" t="s">
        <v>1440</v>
      </c>
      <c r="B26" s="213">
        <f t="shared" si="4"/>
        <v>0</v>
      </c>
      <c r="C26" s="213">
        <f t="shared" si="5"/>
        <v>0</v>
      </c>
      <c r="D26" s="212"/>
      <c r="E26" s="212"/>
      <c r="F26" s="212"/>
      <c r="G26" s="212"/>
      <c r="H26" s="212"/>
      <c r="I26" s="212"/>
      <c r="J26" s="212"/>
      <c r="K26" s="212"/>
      <c r="L26" s="212"/>
      <c r="M26" s="212"/>
      <c r="N26" s="212"/>
      <c r="O26" s="212"/>
      <c r="P26" s="212"/>
      <c r="Q26" s="212"/>
      <c r="R26" s="212"/>
      <c r="S26" s="212"/>
      <c r="T26" s="213">
        <f t="shared" si="2"/>
        <v>0</v>
      </c>
      <c r="U26" s="212"/>
      <c r="V26" s="212"/>
      <c r="W26" s="212"/>
      <c r="X26" s="212"/>
      <c r="Y26" s="212"/>
      <c r="Z26" s="212"/>
      <c r="AA26" s="220"/>
      <c r="AB26" s="212"/>
    </row>
    <row r="27" s="192" customFormat="true" ht="15.95" customHeight="true" spans="1:28">
      <c r="A27" s="212" t="s">
        <v>1441</v>
      </c>
      <c r="B27" s="213">
        <f t="shared" si="4"/>
        <v>0</v>
      </c>
      <c r="C27" s="213">
        <f t="shared" si="5"/>
        <v>0</v>
      </c>
      <c r="D27" s="212"/>
      <c r="E27" s="212"/>
      <c r="F27" s="212"/>
      <c r="G27" s="212"/>
      <c r="H27" s="212"/>
      <c r="I27" s="212"/>
      <c r="J27" s="212"/>
      <c r="K27" s="212"/>
      <c r="L27" s="212"/>
      <c r="M27" s="212"/>
      <c r="N27" s="212"/>
      <c r="O27" s="212"/>
      <c r="P27" s="212"/>
      <c r="Q27" s="212"/>
      <c r="R27" s="212"/>
      <c r="S27" s="212"/>
      <c r="T27" s="213">
        <f t="shared" si="2"/>
        <v>0</v>
      </c>
      <c r="U27" s="212"/>
      <c r="V27" s="212"/>
      <c r="W27" s="212"/>
      <c r="X27" s="212"/>
      <c r="Y27" s="212"/>
      <c r="Z27" s="212"/>
      <c r="AA27" s="220"/>
      <c r="AB27" s="212"/>
    </row>
    <row r="28" s="192" customFormat="true" ht="15.95" customHeight="true" spans="1:28">
      <c r="A28" s="212" t="s">
        <v>1442</v>
      </c>
      <c r="B28" s="213">
        <f t="shared" si="4"/>
        <v>0</v>
      </c>
      <c r="C28" s="213">
        <f t="shared" si="5"/>
        <v>0</v>
      </c>
      <c r="D28" s="212"/>
      <c r="E28" s="212"/>
      <c r="F28" s="212"/>
      <c r="G28" s="212"/>
      <c r="H28" s="212"/>
      <c r="I28" s="212"/>
      <c r="J28" s="212"/>
      <c r="K28" s="212"/>
      <c r="L28" s="212"/>
      <c r="M28" s="212"/>
      <c r="N28" s="212"/>
      <c r="O28" s="212"/>
      <c r="P28" s="212"/>
      <c r="Q28" s="212"/>
      <c r="R28" s="212"/>
      <c r="S28" s="212"/>
      <c r="T28" s="213">
        <f t="shared" si="2"/>
        <v>0</v>
      </c>
      <c r="U28" s="212"/>
      <c r="V28" s="212"/>
      <c r="W28" s="212"/>
      <c r="X28" s="212"/>
      <c r="Y28" s="212"/>
      <c r="Z28" s="212"/>
      <c r="AA28" s="220"/>
      <c r="AB28" s="212"/>
    </row>
    <row r="29" s="225" customFormat="true" ht="15.95" customHeight="true" spans="1:28">
      <c r="A29" s="215" t="s">
        <v>1443</v>
      </c>
      <c r="B29" s="214">
        <f t="shared" si="4"/>
        <v>0</v>
      </c>
      <c r="C29" s="214">
        <f t="shared" si="5"/>
        <v>0</v>
      </c>
      <c r="D29" s="215">
        <f t="shared" ref="D29:S29" si="16">SUM(D30:D34)</f>
        <v>0</v>
      </c>
      <c r="E29" s="215">
        <f t="shared" si="16"/>
        <v>0</v>
      </c>
      <c r="F29" s="215">
        <f t="shared" si="16"/>
        <v>0</v>
      </c>
      <c r="G29" s="215">
        <f t="shared" si="16"/>
        <v>0</v>
      </c>
      <c r="H29" s="215">
        <f t="shared" si="16"/>
        <v>0</v>
      </c>
      <c r="I29" s="215">
        <f t="shared" si="16"/>
        <v>0</v>
      </c>
      <c r="J29" s="215">
        <f t="shared" si="16"/>
        <v>0</v>
      </c>
      <c r="K29" s="215">
        <f t="shared" si="16"/>
        <v>0</v>
      </c>
      <c r="L29" s="215">
        <f t="shared" si="16"/>
        <v>0</v>
      </c>
      <c r="M29" s="215">
        <f t="shared" si="16"/>
        <v>0</v>
      </c>
      <c r="N29" s="215">
        <f t="shared" si="16"/>
        <v>0</v>
      </c>
      <c r="O29" s="215">
        <f t="shared" si="16"/>
        <v>0</v>
      </c>
      <c r="P29" s="215">
        <f t="shared" si="16"/>
        <v>0</v>
      </c>
      <c r="Q29" s="215">
        <f t="shared" si="16"/>
        <v>0</v>
      </c>
      <c r="R29" s="215">
        <f t="shared" si="16"/>
        <v>0</v>
      </c>
      <c r="S29" s="215">
        <f t="shared" si="16"/>
        <v>0</v>
      </c>
      <c r="T29" s="214">
        <f t="shared" si="2"/>
        <v>0</v>
      </c>
      <c r="U29" s="215">
        <f t="shared" ref="U29:AB29" si="17">SUM(U30:U34)</f>
        <v>0</v>
      </c>
      <c r="V29" s="215">
        <f t="shared" si="17"/>
        <v>0</v>
      </c>
      <c r="W29" s="215">
        <f t="shared" si="17"/>
        <v>0</v>
      </c>
      <c r="X29" s="215">
        <f t="shared" si="17"/>
        <v>0</v>
      </c>
      <c r="Y29" s="215">
        <f t="shared" si="17"/>
        <v>0</v>
      </c>
      <c r="Z29" s="215">
        <f t="shared" si="17"/>
        <v>0</v>
      </c>
      <c r="AA29" s="215">
        <f t="shared" si="17"/>
        <v>0</v>
      </c>
      <c r="AB29" s="215">
        <f t="shared" si="17"/>
        <v>0</v>
      </c>
    </row>
    <row r="30" s="192" customFormat="true" ht="15.95" customHeight="true" spans="1:28">
      <c r="A30" s="212" t="s">
        <v>1444</v>
      </c>
      <c r="B30" s="213">
        <f t="shared" si="4"/>
        <v>0</v>
      </c>
      <c r="C30" s="213">
        <f t="shared" si="5"/>
        <v>0</v>
      </c>
      <c r="D30" s="212"/>
      <c r="E30" s="212"/>
      <c r="F30" s="212"/>
      <c r="G30" s="212"/>
      <c r="H30" s="212"/>
      <c r="I30" s="212"/>
      <c r="J30" s="212"/>
      <c r="K30" s="212"/>
      <c r="L30" s="212"/>
      <c r="M30" s="212"/>
      <c r="N30" s="212"/>
      <c r="O30" s="212"/>
      <c r="P30" s="212"/>
      <c r="Q30" s="212"/>
      <c r="R30" s="212"/>
      <c r="S30" s="212"/>
      <c r="T30" s="213">
        <f t="shared" si="2"/>
        <v>0</v>
      </c>
      <c r="U30" s="212"/>
      <c r="V30" s="212"/>
      <c r="W30" s="212"/>
      <c r="X30" s="212"/>
      <c r="Y30" s="212"/>
      <c r="Z30" s="212"/>
      <c r="AA30" s="220"/>
      <c r="AB30" s="212"/>
    </row>
    <row r="31" s="192" customFormat="true" ht="15.95" customHeight="true" spans="1:28">
      <c r="A31" s="212" t="s">
        <v>1445</v>
      </c>
      <c r="B31" s="213">
        <f t="shared" si="4"/>
        <v>0</v>
      </c>
      <c r="C31" s="213">
        <f t="shared" si="5"/>
        <v>0</v>
      </c>
      <c r="D31" s="212"/>
      <c r="E31" s="212"/>
      <c r="F31" s="212"/>
      <c r="G31" s="212"/>
      <c r="H31" s="212"/>
      <c r="I31" s="212"/>
      <c r="J31" s="212"/>
      <c r="K31" s="212"/>
      <c r="L31" s="212"/>
      <c r="M31" s="212"/>
      <c r="N31" s="212"/>
      <c r="O31" s="212"/>
      <c r="P31" s="212"/>
      <c r="Q31" s="212"/>
      <c r="R31" s="212"/>
      <c r="S31" s="212"/>
      <c r="T31" s="213">
        <f t="shared" si="2"/>
        <v>0</v>
      </c>
      <c r="U31" s="212"/>
      <c r="V31" s="212"/>
      <c r="W31" s="212"/>
      <c r="X31" s="212"/>
      <c r="Y31" s="212"/>
      <c r="Z31" s="212"/>
      <c r="AA31" s="220"/>
      <c r="AB31" s="212"/>
    </row>
    <row r="32" s="192" customFormat="true" ht="15.95" customHeight="true" spans="1:28">
      <c r="A32" s="212" t="s">
        <v>1446</v>
      </c>
      <c r="B32" s="213">
        <f t="shared" si="4"/>
        <v>0</v>
      </c>
      <c r="C32" s="213">
        <f t="shared" si="5"/>
        <v>0</v>
      </c>
      <c r="D32" s="212"/>
      <c r="E32" s="212"/>
      <c r="F32" s="212"/>
      <c r="G32" s="212"/>
      <c r="H32" s="212"/>
      <c r="I32" s="212"/>
      <c r="J32" s="212"/>
      <c r="K32" s="212"/>
      <c r="L32" s="212"/>
      <c r="M32" s="212"/>
      <c r="N32" s="212"/>
      <c r="O32" s="212"/>
      <c r="P32" s="212"/>
      <c r="Q32" s="212"/>
      <c r="R32" s="212"/>
      <c r="S32" s="212"/>
      <c r="T32" s="213">
        <f t="shared" si="2"/>
        <v>0</v>
      </c>
      <c r="U32" s="212"/>
      <c r="V32" s="212"/>
      <c r="W32" s="212"/>
      <c r="X32" s="212"/>
      <c r="Y32" s="212"/>
      <c r="Z32" s="212"/>
      <c r="AA32" s="220"/>
      <c r="AB32" s="212"/>
    </row>
    <row r="33" s="192" customFormat="true" ht="15.95" customHeight="true" spans="1:28">
      <c r="A33" s="212" t="s">
        <v>1447</v>
      </c>
      <c r="B33" s="213">
        <f t="shared" si="4"/>
        <v>0</v>
      </c>
      <c r="C33" s="213">
        <f t="shared" si="5"/>
        <v>0</v>
      </c>
      <c r="D33" s="212"/>
      <c r="E33" s="212"/>
      <c r="F33" s="212"/>
      <c r="G33" s="212"/>
      <c r="H33" s="212"/>
      <c r="I33" s="212"/>
      <c r="J33" s="212"/>
      <c r="K33" s="212"/>
      <c r="L33" s="212"/>
      <c r="M33" s="212"/>
      <c r="N33" s="212"/>
      <c r="O33" s="212"/>
      <c r="P33" s="212"/>
      <c r="Q33" s="212"/>
      <c r="R33" s="212"/>
      <c r="S33" s="212"/>
      <c r="T33" s="213">
        <f t="shared" si="2"/>
        <v>0</v>
      </c>
      <c r="U33" s="212"/>
      <c r="V33" s="212"/>
      <c r="W33" s="212"/>
      <c r="X33" s="212"/>
      <c r="Y33" s="212"/>
      <c r="Z33" s="212"/>
      <c r="AA33" s="220"/>
      <c r="AB33" s="212"/>
    </row>
    <row r="34" s="192" customFormat="true" ht="15.95" customHeight="true" spans="1:28">
      <c r="A34" s="212" t="s">
        <v>1448</v>
      </c>
      <c r="B34" s="213">
        <f t="shared" si="4"/>
        <v>0</v>
      </c>
      <c r="C34" s="213">
        <f t="shared" si="5"/>
        <v>0</v>
      </c>
      <c r="D34" s="212"/>
      <c r="E34" s="212"/>
      <c r="F34" s="212"/>
      <c r="G34" s="212"/>
      <c r="H34" s="212"/>
      <c r="I34" s="212"/>
      <c r="J34" s="212"/>
      <c r="K34" s="212"/>
      <c r="L34" s="212"/>
      <c r="M34" s="212"/>
      <c r="N34" s="212"/>
      <c r="O34" s="212"/>
      <c r="P34" s="212"/>
      <c r="Q34" s="212"/>
      <c r="R34" s="212"/>
      <c r="S34" s="212"/>
      <c r="T34" s="213">
        <f t="shared" si="2"/>
        <v>0</v>
      </c>
      <c r="U34" s="212"/>
      <c r="V34" s="212"/>
      <c r="W34" s="212"/>
      <c r="X34" s="212"/>
      <c r="Y34" s="212"/>
      <c r="Z34" s="212"/>
      <c r="AA34" s="220"/>
      <c r="AB34" s="212"/>
    </row>
  </sheetData>
  <mergeCells count="5">
    <mergeCell ref="A2:Z2"/>
    <mergeCell ref="C5:S5"/>
    <mergeCell ref="T5:AB5"/>
    <mergeCell ref="A4:A6"/>
    <mergeCell ref="B5:B6"/>
  </mergeCells>
  <printOptions horizontalCentered="true" verticalCentered="true"/>
  <pageMargins left="0.196527777777778" right="0.196527777777778" top="0.590277777777778" bottom="0.471527777777778" header="0.313888888888889" footer="0.313888888888889"/>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4"/>
  <sheetViews>
    <sheetView showGridLines="0" showZeros="0" workbookViewId="0">
      <selection activeCell="Q26" sqref="A1:AA34"/>
    </sheetView>
  </sheetViews>
  <sheetFormatPr defaultColWidth="5.75" defaultRowHeight="14.25"/>
  <cols>
    <col min="1" max="1" width="12" style="193" customWidth="true"/>
    <col min="2" max="2" width="7.5" style="193" customWidth="true"/>
    <col min="3" max="5" width="5.625" style="193" customWidth="true"/>
    <col min="6" max="6" width="5.75" style="193" customWidth="true"/>
    <col min="7" max="9" width="5.625" style="193" customWidth="true"/>
    <col min="10" max="15" width="5.375" style="193" customWidth="true"/>
    <col min="16" max="16" width="5.375" style="194" customWidth="true"/>
    <col min="17" max="26" width="5.375" style="193" customWidth="true"/>
    <col min="27" max="16384" width="5.75" style="193"/>
  </cols>
  <sheetData>
    <row r="1" spans="1:1">
      <c r="A1" s="127" t="s">
        <v>1449</v>
      </c>
    </row>
    <row r="2" s="190" customFormat="true" ht="33.95" customHeight="true" spans="1:27">
      <c r="A2" s="195" t="s">
        <v>1392</v>
      </c>
      <c r="B2" s="195" t="s">
        <v>1450</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row>
    <row r="3" ht="17.1" customHeight="true" spans="1:26">
      <c r="A3" s="196"/>
      <c r="B3" s="196" t="s">
        <v>0</v>
      </c>
      <c r="C3" s="196"/>
      <c r="D3" s="196"/>
      <c r="E3" s="196"/>
      <c r="F3" s="196"/>
      <c r="G3" s="196"/>
      <c r="H3" s="196"/>
      <c r="I3" s="196"/>
      <c r="J3" s="196"/>
      <c r="K3" s="196"/>
      <c r="L3" s="196"/>
      <c r="M3" s="196"/>
      <c r="N3" s="196"/>
      <c r="O3" s="196"/>
      <c r="P3" s="216"/>
      <c r="Q3" s="196"/>
      <c r="R3" s="196"/>
      <c r="S3" s="196"/>
      <c r="T3" s="196"/>
      <c r="U3" s="196"/>
      <c r="V3" s="196"/>
      <c r="W3" s="196"/>
      <c r="X3" s="196"/>
      <c r="Y3" s="196"/>
      <c r="Z3" s="196" t="s">
        <v>25</v>
      </c>
    </row>
    <row r="4" ht="31.5" customHeight="true" spans="1:26">
      <c r="A4" s="197" t="s">
        <v>1393</v>
      </c>
      <c r="B4" s="198" t="s">
        <v>1451</v>
      </c>
      <c r="C4" s="198"/>
      <c r="D4" s="198"/>
      <c r="E4" s="198"/>
      <c r="F4" s="198"/>
      <c r="G4" s="198"/>
      <c r="H4" s="198"/>
      <c r="I4" s="198"/>
      <c r="J4" s="198"/>
      <c r="K4" s="198"/>
      <c r="L4" s="198"/>
      <c r="M4" s="198"/>
      <c r="N4" s="198"/>
      <c r="O4" s="198"/>
      <c r="P4" s="217"/>
      <c r="Q4" s="198"/>
      <c r="R4" s="198"/>
      <c r="S4" s="198"/>
      <c r="T4" s="198"/>
      <c r="U4" s="198"/>
      <c r="V4" s="198"/>
      <c r="W4" s="198"/>
      <c r="X4" s="198"/>
      <c r="Y4" s="198"/>
      <c r="Z4" s="198"/>
    </row>
    <row r="5" s="191" customFormat="true" ht="17.1" customHeight="true" spans="1:26">
      <c r="A5" s="199"/>
      <c r="B5" s="200" t="s">
        <v>1452</v>
      </c>
      <c r="C5" s="201" t="s">
        <v>1453</v>
      </c>
      <c r="D5" s="201" t="s">
        <v>1454</v>
      </c>
      <c r="E5" s="201" t="s">
        <v>1455</v>
      </c>
      <c r="F5" s="201" t="s">
        <v>1456</v>
      </c>
      <c r="G5" s="201" t="s">
        <v>1457</v>
      </c>
      <c r="H5" s="201" t="s">
        <v>1458</v>
      </c>
      <c r="I5" s="201" t="s">
        <v>1459</v>
      </c>
      <c r="J5" s="201" t="s">
        <v>1460</v>
      </c>
      <c r="K5" s="201" t="s">
        <v>1461</v>
      </c>
      <c r="L5" s="201" t="s">
        <v>1462</v>
      </c>
      <c r="M5" s="201" t="s">
        <v>1463</v>
      </c>
      <c r="N5" s="201" t="s">
        <v>1464</v>
      </c>
      <c r="O5" s="201" t="s">
        <v>1465</v>
      </c>
      <c r="P5" s="201" t="s">
        <v>1466</v>
      </c>
      <c r="Q5" s="201" t="s">
        <v>1467</v>
      </c>
      <c r="R5" s="201" t="s">
        <v>1468</v>
      </c>
      <c r="S5" s="201" t="s">
        <v>1469</v>
      </c>
      <c r="T5" s="221" t="s">
        <v>1470</v>
      </c>
      <c r="U5" s="221" t="s">
        <v>1340</v>
      </c>
      <c r="V5" s="223" t="s">
        <v>1471</v>
      </c>
      <c r="W5" s="221" t="s">
        <v>1472</v>
      </c>
      <c r="X5" s="201" t="s">
        <v>1473</v>
      </c>
      <c r="Y5" s="201" t="s">
        <v>1474</v>
      </c>
      <c r="Z5" s="201" t="s">
        <v>1475</v>
      </c>
    </row>
    <row r="6" s="191" customFormat="true" ht="72.75" customHeight="true" spans="1:26">
      <c r="A6" s="202"/>
      <c r="B6" s="203"/>
      <c r="C6" s="201"/>
      <c r="D6" s="201" t="s">
        <v>1476</v>
      </c>
      <c r="E6" s="201" t="s">
        <v>1477</v>
      </c>
      <c r="F6" s="201"/>
      <c r="G6" s="201" t="s">
        <v>1478</v>
      </c>
      <c r="H6" s="201" t="s">
        <v>1479</v>
      </c>
      <c r="I6" s="201" t="s">
        <v>1480</v>
      </c>
      <c r="J6" s="201" t="s">
        <v>1481</v>
      </c>
      <c r="K6" s="201" t="s">
        <v>1482</v>
      </c>
      <c r="L6" s="201" t="s">
        <v>1483</v>
      </c>
      <c r="M6" s="201" t="s">
        <v>1484</v>
      </c>
      <c r="N6" s="201" t="s">
        <v>1485</v>
      </c>
      <c r="O6" s="201" t="s">
        <v>1486</v>
      </c>
      <c r="P6" s="201" t="s">
        <v>1487</v>
      </c>
      <c r="Q6" s="201" t="s">
        <v>1488</v>
      </c>
      <c r="R6" s="201" t="s">
        <v>1489</v>
      </c>
      <c r="S6" s="201" t="s">
        <v>1490</v>
      </c>
      <c r="T6" s="222"/>
      <c r="U6" s="222"/>
      <c r="V6" s="223" t="s">
        <v>1491</v>
      </c>
      <c r="W6" s="222"/>
      <c r="X6" s="201"/>
      <c r="Y6" s="201" t="s">
        <v>1492</v>
      </c>
      <c r="Z6" s="201" t="s">
        <v>1493</v>
      </c>
    </row>
    <row r="7" s="192" customFormat="true" ht="15.95" customHeight="true" spans="1:26">
      <c r="A7" s="204" t="s">
        <v>1421</v>
      </c>
      <c r="B7" s="205">
        <f>SUM(C7:Z7)</f>
        <v>186930.2514</v>
      </c>
      <c r="C7" s="205">
        <f t="shared" ref="C7:Z7" si="0">SUM(C8,C9)</f>
        <v>12136.1239</v>
      </c>
      <c r="D7" s="205">
        <f t="shared" si="0"/>
        <v>0</v>
      </c>
      <c r="E7" s="205">
        <f t="shared" si="0"/>
        <v>0</v>
      </c>
      <c r="F7" s="205">
        <f t="shared" si="0"/>
        <v>6285.8845</v>
      </c>
      <c r="G7" s="205">
        <f t="shared" si="0"/>
        <v>56259.466</v>
      </c>
      <c r="H7" s="205">
        <f t="shared" si="0"/>
        <v>929.3537</v>
      </c>
      <c r="I7" s="205">
        <f t="shared" si="0"/>
        <v>1992.1473</v>
      </c>
      <c r="J7" s="205">
        <f t="shared" si="0"/>
        <v>22920.2783</v>
      </c>
      <c r="K7" s="205">
        <f t="shared" si="0"/>
        <v>10273.2148</v>
      </c>
      <c r="L7" s="205">
        <f t="shared" si="0"/>
        <v>2817.3</v>
      </c>
      <c r="M7" s="205">
        <f t="shared" si="0"/>
        <v>3031.8637</v>
      </c>
      <c r="N7" s="205">
        <f t="shared" si="0"/>
        <v>34010.2959</v>
      </c>
      <c r="O7" s="205">
        <f t="shared" si="0"/>
        <v>7258.3233</v>
      </c>
      <c r="P7" s="205">
        <f t="shared" si="0"/>
        <v>0</v>
      </c>
      <c r="Q7" s="205">
        <f t="shared" si="0"/>
        <v>100</v>
      </c>
      <c r="R7" s="205">
        <f t="shared" si="0"/>
        <v>0</v>
      </c>
      <c r="S7" s="205">
        <f t="shared" si="0"/>
        <v>0</v>
      </c>
      <c r="T7" s="205">
        <f t="shared" si="0"/>
        <v>1761</v>
      </c>
      <c r="U7" s="205">
        <f t="shared" si="0"/>
        <v>7929</v>
      </c>
      <c r="V7" s="205">
        <f t="shared" si="0"/>
        <v>20</v>
      </c>
      <c r="W7" s="205">
        <f t="shared" si="0"/>
        <v>258</v>
      </c>
      <c r="X7" s="205">
        <f t="shared" si="0"/>
        <v>0</v>
      </c>
      <c r="Y7" s="205">
        <f t="shared" si="0"/>
        <v>0</v>
      </c>
      <c r="Z7" s="205">
        <f t="shared" si="0"/>
        <v>18948</v>
      </c>
    </row>
    <row r="8" s="192" customFormat="true" ht="15.95" customHeight="true" spans="1:26">
      <c r="A8" s="206" t="s">
        <v>1422</v>
      </c>
      <c r="B8" s="207">
        <f t="shared" ref="B8:B14" si="1">SUM(C8:Z8)</f>
        <v>0</v>
      </c>
      <c r="C8" s="207"/>
      <c r="D8" s="207"/>
      <c r="E8" s="207"/>
      <c r="F8" s="207"/>
      <c r="G8" s="207"/>
      <c r="H8" s="207"/>
      <c r="I8" s="207"/>
      <c r="J8" s="207"/>
      <c r="K8" s="207"/>
      <c r="L8" s="207"/>
      <c r="M8" s="207"/>
      <c r="N8" s="207"/>
      <c r="O8" s="207"/>
      <c r="P8" s="218"/>
      <c r="Q8" s="207"/>
      <c r="R8" s="207"/>
      <c r="S8" s="207"/>
      <c r="T8" s="207"/>
      <c r="U8" s="207"/>
      <c r="V8" s="207"/>
      <c r="W8" s="207"/>
      <c r="X8" s="207"/>
      <c r="Y8" s="207"/>
      <c r="Z8" s="207"/>
    </row>
    <row r="9" s="192" customFormat="true" ht="15.95" customHeight="true" spans="1:26">
      <c r="A9" s="204" t="s">
        <v>1423</v>
      </c>
      <c r="B9" s="205">
        <f t="shared" si="1"/>
        <v>186930.2514</v>
      </c>
      <c r="C9" s="205">
        <f t="shared" ref="C9:Z9" si="2">SUM(C10,C16,C19,C25,C29)</f>
        <v>12136.1239</v>
      </c>
      <c r="D9" s="205">
        <f t="shared" si="2"/>
        <v>0</v>
      </c>
      <c r="E9" s="205">
        <f t="shared" si="2"/>
        <v>0</v>
      </c>
      <c r="F9" s="205">
        <f t="shared" si="2"/>
        <v>6285.8845</v>
      </c>
      <c r="G9" s="205">
        <f t="shared" si="2"/>
        <v>56259.466</v>
      </c>
      <c r="H9" s="205">
        <f t="shared" si="2"/>
        <v>929.3537</v>
      </c>
      <c r="I9" s="205">
        <f t="shared" si="2"/>
        <v>1992.1473</v>
      </c>
      <c r="J9" s="205">
        <f t="shared" si="2"/>
        <v>22920.2783</v>
      </c>
      <c r="K9" s="205">
        <f t="shared" si="2"/>
        <v>10273.2148</v>
      </c>
      <c r="L9" s="205">
        <f t="shared" si="2"/>
        <v>2817.3</v>
      </c>
      <c r="M9" s="205">
        <f t="shared" si="2"/>
        <v>3031.8637</v>
      </c>
      <c r="N9" s="205">
        <f t="shared" si="2"/>
        <v>34010.2959</v>
      </c>
      <c r="O9" s="205">
        <f t="shared" si="2"/>
        <v>7258.3233</v>
      </c>
      <c r="P9" s="205">
        <f t="shared" si="2"/>
        <v>0</v>
      </c>
      <c r="Q9" s="205">
        <f t="shared" si="2"/>
        <v>100</v>
      </c>
      <c r="R9" s="205">
        <f t="shared" si="2"/>
        <v>0</v>
      </c>
      <c r="S9" s="205">
        <f t="shared" si="2"/>
        <v>0</v>
      </c>
      <c r="T9" s="205">
        <f t="shared" si="2"/>
        <v>1761</v>
      </c>
      <c r="U9" s="205">
        <f t="shared" si="2"/>
        <v>7929</v>
      </c>
      <c r="V9" s="205">
        <f t="shared" si="2"/>
        <v>20</v>
      </c>
      <c r="W9" s="205">
        <f t="shared" si="2"/>
        <v>258</v>
      </c>
      <c r="X9" s="205">
        <f t="shared" si="2"/>
        <v>0</v>
      </c>
      <c r="Y9" s="205">
        <f t="shared" si="2"/>
        <v>0</v>
      </c>
      <c r="Z9" s="205">
        <f t="shared" si="2"/>
        <v>18948</v>
      </c>
    </row>
    <row r="10" s="192" customFormat="true" ht="15.95" customHeight="true" spans="1:26">
      <c r="A10" s="204" t="s">
        <v>1424</v>
      </c>
      <c r="B10" s="205">
        <f t="shared" si="1"/>
        <v>0</v>
      </c>
      <c r="C10" s="208">
        <f>SUM(C11:C15)</f>
        <v>0</v>
      </c>
      <c r="D10" s="208">
        <f t="shared" ref="D10:Z10" si="3">SUM(D11:D15)</f>
        <v>0</v>
      </c>
      <c r="E10" s="208">
        <f t="shared" si="3"/>
        <v>0</v>
      </c>
      <c r="F10" s="208">
        <f t="shared" si="3"/>
        <v>0</v>
      </c>
      <c r="G10" s="208">
        <f t="shared" si="3"/>
        <v>0</v>
      </c>
      <c r="H10" s="208">
        <f t="shared" si="3"/>
        <v>0</v>
      </c>
      <c r="I10" s="208">
        <f t="shared" si="3"/>
        <v>0</v>
      </c>
      <c r="J10" s="208">
        <f t="shared" si="3"/>
        <v>0</v>
      </c>
      <c r="K10" s="208">
        <f t="shared" si="3"/>
        <v>0</v>
      </c>
      <c r="L10" s="208">
        <f t="shared" si="3"/>
        <v>0</v>
      </c>
      <c r="M10" s="208">
        <f t="shared" si="3"/>
        <v>0</v>
      </c>
      <c r="N10" s="208">
        <f t="shared" si="3"/>
        <v>0</v>
      </c>
      <c r="O10" s="208">
        <f t="shared" si="3"/>
        <v>0</v>
      </c>
      <c r="P10" s="208">
        <f t="shared" si="3"/>
        <v>0</v>
      </c>
      <c r="Q10" s="208">
        <f t="shared" si="3"/>
        <v>0</v>
      </c>
      <c r="R10" s="208">
        <f t="shared" si="3"/>
        <v>0</v>
      </c>
      <c r="S10" s="208">
        <f t="shared" si="3"/>
        <v>0</v>
      </c>
      <c r="T10" s="208">
        <f t="shared" si="3"/>
        <v>0</v>
      </c>
      <c r="U10" s="208">
        <f t="shared" si="3"/>
        <v>0</v>
      </c>
      <c r="V10" s="208">
        <f t="shared" si="3"/>
        <v>0</v>
      </c>
      <c r="W10" s="208">
        <f t="shared" si="3"/>
        <v>0</v>
      </c>
      <c r="X10" s="208">
        <f t="shared" si="3"/>
        <v>0</v>
      </c>
      <c r="Y10" s="208">
        <f t="shared" si="3"/>
        <v>0</v>
      </c>
      <c r="Z10" s="208">
        <f t="shared" si="3"/>
        <v>0</v>
      </c>
    </row>
    <row r="11" s="192" customFormat="true" ht="15.95" customHeight="true" spans="1:26">
      <c r="A11" s="206" t="s">
        <v>1425</v>
      </c>
      <c r="B11" s="207">
        <f t="shared" si="1"/>
        <v>0</v>
      </c>
      <c r="C11" s="209"/>
      <c r="D11" s="209"/>
      <c r="E11" s="209"/>
      <c r="F11" s="209"/>
      <c r="G11" s="209"/>
      <c r="H11" s="209"/>
      <c r="I11" s="209"/>
      <c r="J11" s="209"/>
      <c r="K11" s="209"/>
      <c r="L11" s="209"/>
      <c r="M11" s="209"/>
      <c r="N11" s="209"/>
      <c r="O11" s="209"/>
      <c r="P11" s="219"/>
      <c r="Q11" s="209"/>
      <c r="R11" s="209"/>
      <c r="S11" s="209"/>
      <c r="T11" s="209"/>
      <c r="U11" s="209"/>
      <c r="V11" s="209"/>
      <c r="W11" s="209"/>
      <c r="X11" s="209"/>
      <c r="Y11" s="209"/>
      <c r="Z11" s="209"/>
    </row>
    <row r="12" s="192" customFormat="true" ht="15.95" customHeight="true" spans="1:26">
      <c r="A12" s="206" t="s">
        <v>1426</v>
      </c>
      <c r="B12" s="207">
        <f t="shared" si="1"/>
        <v>0</v>
      </c>
      <c r="C12" s="209"/>
      <c r="D12" s="209"/>
      <c r="E12" s="209"/>
      <c r="F12" s="209"/>
      <c r="G12" s="209"/>
      <c r="H12" s="209"/>
      <c r="I12" s="209"/>
      <c r="J12" s="209"/>
      <c r="K12" s="209"/>
      <c r="L12" s="209"/>
      <c r="M12" s="209"/>
      <c r="N12" s="209"/>
      <c r="O12" s="209"/>
      <c r="P12" s="219"/>
      <c r="Q12" s="209"/>
      <c r="R12" s="209"/>
      <c r="S12" s="209"/>
      <c r="T12" s="209"/>
      <c r="U12" s="209"/>
      <c r="V12" s="209"/>
      <c r="W12" s="209"/>
      <c r="X12" s="209"/>
      <c r="Y12" s="209"/>
      <c r="Z12" s="209"/>
    </row>
    <row r="13" s="192" customFormat="true" ht="15.95" customHeight="true" spans="1:26">
      <c r="A13" s="210" t="s">
        <v>1427</v>
      </c>
      <c r="B13" s="207">
        <f t="shared" si="1"/>
        <v>0</v>
      </c>
      <c r="C13" s="209"/>
      <c r="D13" s="209"/>
      <c r="E13" s="209"/>
      <c r="F13" s="209"/>
      <c r="G13" s="209"/>
      <c r="H13" s="209"/>
      <c r="I13" s="209"/>
      <c r="J13" s="209"/>
      <c r="K13" s="209"/>
      <c r="L13" s="209"/>
      <c r="M13" s="209"/>
      <c r="N13" s="209"/>
      <c r="O13" s="209"/>
      <c r="P13" s="219"/>
      <c r="Q13" s="209"/>
      <c r="R13" s="209"/>
      <c r="S13" s="209"/>
      <c r="T13" s="209"/>
      <c r="U13" s="209"/>
      <c r="V13" s="209"/>
      <c r="W13" s="209"/>
      <c r="X13" s="209"/>
      <c r="Y13" s="209"/>
      <c r="Z13" s="209"/>
    </row>
    <row r="14" s="192" customFormat="true" ht="15.95" customHeight="true" spans="1:26">
      <c r="A14" s="210" t="s">
        <v>1428</v>
      </c>
      <c r="B14" s="207">
        <f t="shared" si="1"/>
        <v>0</v>
      </c>
      <c r="C14" s="209"/>
      <c r="D14" s="209"/>
      <c r="E14" s="209"/>
      <c r="F14" s="209"/>
      <c r="G14" s="209"/>
      <c r="H14" s="209"/>
      <c r="I14" s="209"/>
      <c r="J14" s="209"/>
      <c r="K14" s="209"/>
      <c r="L14" s="209"/>
      <c r="M14" s="209"/>
      <c r="N14" s="209"/>
      <c r="O14" s="209"/>
      <c r="P14" s="219"/>
      <c r="Q14" s="209"/>
      <c r="R14" s="209"/>
      <c r="S14" s="209"/>
      <c r="T14" s="209"/>
      <c r="U14" s="209"/>
      <c r="V14" s="209"/>
      <c r="W14" s="209"/>
      <c r="X14" s="209"/>
      <c r="Y14" s="209"/>
      <c r="Z14" s="209"/>
    </row>
    <row r="15" s="192" customFormat="true" ht="15.95" customHeight="true" spans="1:26">
      <c r="A15" s="210" t="s">
        <v>1429</v>
      </c>
      <c r="B15" s="207"/>
      <c r="C15" s="209"/>
      <c r="D15" s="209"/>
      <c r="E15" s="209"/>
      <c r="F15" s="209"/>
      <c r="G15" s="209"/>
      <c r="H15" s="209"/>
      <c r="I15" s="209"/>
      <c r="J15" s="209"/>
      <c r="K15" s="209"/>
      <c r="L15" s="209"/>
      <c r="M15" s="209"/>
      <c r="N15" s="209"/>
      <c r="O15" s="209"/>
      <c r="P15" s="219"/>
      <c r="Q15" s="209"/>
      <c r="R15" s="209"/>
      <c r="S15" s="209"/>
      <c r="T15" s="209"/>
      <c r="U15" s="209"/>
      <c r="V15" s="209"/>
      <c r="W15" s="209"/>
      <c r="X15" s="209"/>
      <c r="Y15" s="209"/>
      <c r="Z15" s="209"/>
    </row>
    <row r="16" s="192" customFormat="true" ht="15.95" customHeight="true" spans="1:26">
      <c r="A16" s="204" t="s">
        <v>1430</v>
      </c>
      <c r="B16" s="205">
        <f t="shared" ref="B16:B34" si="4">SUM(C16:Z16)</f>
        <v>0</v>
      </c>
      <c r="C16" s="208">
        <f>SUM(C17:C18)</f>
        <v>0</v>
      </c>
      <c r="D16" s="208">
        <f t="shared" ref="D16:Z16" si="5">SUM(D17:D18)</f>
        <v>0</v>
      </c>
      <c r="E16" s="208">
        <f t="shared" si="5"/>
        <v>0</v>
      </c>
      <c r="F16" s="208">
        <f t="shared" si="5"/>
        <v>0</v>
      </c>
      <c r="G16" s="208">
        <f t="shared" si="5"/>
        <v>0</v>
      </c>
      <c r="H16" s="208">
        <f t="shared" si="5"/>
        <v>0</v>
      </c>
      <c r="I16" s="208">
        <f t="shared" si="5"/>
        <v>0</v>
      </c>
      <c r="J16" s="208">
        <f t="shared" si="5"/>
        <v>0</v>
      </c>
      <c r="K16" s="208">
        <f t="shared" si="5"/>
        <v>0</v>
      </c>
      <c r="L16" s="208">
        <f t="shared" si="5"/>
        <v>0</v>
      </c>
      <c r="M16" s="208">
        <f t="shared" si="5"/>
        <v>0</v>
      </c>
      <c r="N16" s="208">
        <f t="shared" si="5"/>
        <v>0</v>
      </c>
      <c r="O16" s="208">
        <f t="shared" si="5"/>
        <v>0</v>
      </c>
      <c r="P16" s="208">
        <f t="shared" si="5"/>
        <v>0</v>
      </c>
      <c r="Q16" s="208">
        <f t="shared" si="5"/>
        <v>0</v>
      </c>
      <c r="R16" s="208">
        <f t="shared" si="5"/>
        <v>0</v>
      </c>
      <c r="S16" s="208">
        <f t="shared" si="5"/>
        <v>0</v>
      </c>
      <c r="T16" s="208">
        <f t="shared" si="5"/>
        <v>0</v>
      </c>
      <c r="U16" s="208">
        <f t="shared" si="5"/>
        <v>0</v>
      </c>
      <c r="V16" s="208">
        <f t="shared" si="5"/>
        <v>0</v>
      </c>
      <c r="W16" s="208">
        <f t="shared" si="5"/>
        <v>0</v>
      </c>
      <c r="X16" s="208">
        <f t="shared" si="5"/>
        <v>0</v>
      </c>
      <c r="Y16" s="208">
        <f t="shared" si="5"/>
        <v>0</v>
      </c>
      <c r="Z16" s="208">
        <f t="shared" si="5"/>
        <v>0</v>
      </c>
    </row>
    <row r="17" s="192" customFormat="true" ht="15.95" customHeight="true" spans="1:26">
      <c r="A17" s="206" t="s">
        <v>1431</v>
      </c>
      <c r="B17" s="207">
        <f t="shared" si="4"/>
        <v>0</v>
      </c>
      <c r="C17" s="209"/>
      <c r="D17" s="209"/>
      <c r="E17" s="209"/>
      <c r="F17" s="209"/>
      <c r="G17" s="209"/>
      <c r="H17" s="209"/>
      <c r="I17" s="209"/>
      <c r="J17" s="209"/>
      <c r="K17" s="209"/>
      <c r="L17" s="209"/>
      <c r="M17" s="209"/>
      <c r="N17" s="209"/>
      <c r="O17" s="209"/>
      <c r="P17" s="219"/>
      <c r="Q17" s="209"/>
      <c r="R17" s="209"/>
      <c r="S17" s="209"/>
      <c r="T17" s="209"/>
      <c r="U17" s="209"/>
      <c r="V17" s="209"/>
      <c r="W17" s="209"/>
      <c r="X17" s="209"/>
      <c r="Y17" s="209"/>
      <c r="Z17" s="209"/>
    </row>
    <row r="18" s="192" customFormat="true" ht="15.95" customHeight="true" spans="1:26">
      <c r="A18" s="211" t="s">
        <v>1432</v>
      </c>
      <c r="B18" s="207">
        <f t="shared" si="4"/>
        <v>0</v>
      </c>
      <c r="C18" s="209"/>
      <c r="D18" s="209"/>
      <c r="E18" s="209"/>
      <c r="F18" s="209"/>
      <c r="G18" s="209"/>
      <c r="H18" s="209"/>
      <c r="I18" s="209"/>
      <c r="J18" s="209"/>
      <c r="K18" s="209"/>
      <c r="L18" s="209"/>
      <c r="M18" s="209"/>
      <c r="N18" s="209"/>
      <c r="O18" s="209"/>
      <c r="P18" s="219"/>
      <c r="Q18" s="209"/>
      <c r="R18" s="209"/>
      <c r="S18" s="209"/>
      <c r="T18" s="209"/>
      <c r="U18" s="209"/>
      <c r="V18" s="209"/>
      <c r="W18" s="209"/>
      <c r="X18" s="209"/>
      <c r="Y18" s="209"/>
      <c r="Z18" s="209"/>
    </row>
    <row r="19" s="192" customFormat="true" ht="15.95" customHeight="true" spans="1:26">
      <c r="A19" s="204" t="s">
        <v>1433</v>
      </c>
      <c r="B19" s="205">
        <f t="shared" si="4"/>
        <v>186930.2514</v>
      </c>
      <c r="C19" s="208">
        <f>SUM(C20:C24)</f>
        <v>12136.1239</v>
      </c>
      <c r="D19" s="208">
        <f t="shared" ref="D19:Z19" si="6">SUM(D20:D24)</f>
        <v>0</v>
      </c>
      <c r="E19" s="208">
        <f t="shared" si="6"/>
        <v>0</v>
      </c>
      <c r="F19" s="208">
        <f t="shared" si="6"/>
        <v>6285.8845</v>
      </c>
      <c r="G19" s="208">
        <f t="shared" si="6"/>
        <v>56259.466</v>
      </c>
      <c r="H19" s="208">
        <f t="shared" si="6"/>
        <v>929.3537</v>
      </c>
      <c r="I19" s="208">
        <f t="shared" si="6"/>
        <v>1992.1473</v>
      </c>
      <c r="J19" s="208">
        <f t="shared" si="6"/>
        <v>22920.2783</v>
      </c>
      <c r="K19" s="208">
        <f t="shared" si="6"/>
        <v>10273.2148</v>
      </c>
      <c r="L19" s="208">
        <f t="shared" si="6"/>
        <v>2817.3</v>
      </c>
      <c r="M19" s="208">
        <f t="shared" si="6"/>
        <v>3031.8637</v>
      </c>
      <c r="N19" s="208">
        <f t="shared" si="6"/>
        <v>34010.2959</v>
      </c>
      <c r="O19" s="208">
        <f t="shared" si="6"/>
        <v>7258.3233</v>
      </c>
      <c r="P19" s="208">
        <f t="shared" si="6"/>
        <v>0</v>
      </c>
      <c r="Q19" s="208">
        <f t="shared" si="6"/>
        <v>100</v>
      </c>
      <c r="R19" s="208">
        <f t="shared" si="6"/>
        <v>0</v>
      </c>
      <c r="S19" s="208">
        <f t="shared" si="6"/>
        <v>0</v>
      </c>
      <c r="T19" s="208">
        <f t="shared" si="6"/>
        <v>1761</v>
      </c>
      <c r="U19" s="208">
        <f t="shared" si="6"/>
        <v>7929</v>
      </c>
      <c r="V19" s="208">
        <v>20</v>
      </c>
      <c r="W19" s="208">
        <f t="shared" si="6"/>
        <v>258</v>
      </c>
      <c r="X19" s="208">
        <f t="shared" si="6"/>
        <v>0</v>
      </c>
      <c r="Y19" s="208">
        <f t="shared" si="6"/>
        <v>0</v>
      </c>
      <c r="Z19" s="208">
        <f t="shared" si="6"/>
        <v>18948</v>
      </c>
    </row>
    <row r="20" s="192" customFormat="true" ht="15.95" customHeight="true" spans="1:26">
      <c r="A20" s="212" t="s">
        <v>1434</v>
      </c>
      <c r="B20" s="207">
        <f t="shared" si="4"/>
        <v>0</v>
      </c>
      <c r="C20" s="209"/>
      <c r="D20" s="209"/>
      <c r="E20" s="209"/>
      <c r="F20" s="209"/>
      <c r="G20" s="209"/>
      <c r="H20" s="209"/>
      <c r="I20" s="209"/>
      <c r="J20" s="209"/>
      <c r="K20" s="209"/>
      <c r="L20" s="209"/>
      <c r="M20" s="209"/>
      <c r="N20" s="209"/>
      <c r="O20" s="209"/>
      <c r="P20" s="219"/>
      <c r="Q20" s="209"/>
      <c r="R20" s="209"/>
      <c r="S20" s="209"/>
      <c r="T20" s="209"/>
      <c r="U20" s="209"/>
      <c r="V20" s="209"/>
      <c r="W20" s="209"/>
      <c r="X20" s="209"/>
      <c r="Y20" s="209"/>
      <c r="Z20" s="209"/>
    </row>
    <row r="21" s="192" customFormat="true" ht="15.95" customHeight="true" spans="1:26">
      <c r="A21" s="212" t="s">
        <v>1435</v>
      </c>
      <c r="B21" s="207">
        <f t="shared" si="4"/>
        <v>186930.2514</v>
      </c>
      <c r="C21" s="209">
        <v>12136.1239</v>
      </c>
      <c r="D21" s="209"/>
      <c r="E21" s="209"/>
      <c r="F21" s="209">
        <v>6285.8845</v>
      </c>
      <c r="G21" s="209">
        <v>56259.466</v>
      </c>
      <c r="H21" s="209">
        <v>929.3537</v>
      </c>
      <c r="I21" s="209">
        <v>1992.1473</v>
      </c>
      <c r="J21" s="209">
        <v>22920.2783</v>
      </c>
      <c r="K21" s="209">
        <v>10273.2148</v>
      </c>
      <c r="L21" s="209">
        <v>2817.3</v>
      </c>
      <c r="M21" s="209">
        <v>3031.8637</v>
      </c>
      <c r="N21" s="209">
        <v>34010.2959</v>
      </c>
      <c r="O21" s="209">
        <v>7258.3233</v>
      </c>
      <c r="P21" s="209"/>
      <c r="Q21" s="209">
        <v>100</v>
      </c>
      <c r="R21" s="209"/>
      <c r="S21" s="209"/>
      <c r="T21" s="209">
        <v>1761</v>
      </c>
      <c r="U21" s="209">
        <v>7929</v>
      </c>
      <c r="V21" s="209">
        <v>20</v>
      </c>
      <c r="W21" s="209">
        <v>258</v>
      </c>
      <c r="X21" s="209"/>
      <c r="Y21" s="209"/>
      <c r="Z21" s="209">
        <v>18948</v>
      </c>
    </row>
    <row r="22" s="192" customFormat="true" ht="15.95" customHeight="true" spans="1:26">
      <c r="A22" s="212" t="s">
        <v>1436</v>
      </c>
      <c r="B22" s="213">
        <f t="shared" si="4"/>
        <v>0</v>
      </c>
      <c r="C22" s="212"/>
      <c r="D22" s="212"/>
      <c r="E22" s="212"/>
      <c r="F22" s="212"/>
      <c r="G22" s="212"/>
      <c r="H22" s="212"/>
      <c r="I22" s="212"/>
      <c r="J22" s="212"/>
      <c r="K22" s="212"/>
      <c r="L22" s="212"/>
      <c r="M22" s="212"/>
      <c r="N22" s="212"/>
      <c r="O22" s="212"/>
      <c r="P22" s="220"/>
      <c r="Q22" s="212"/>
      <c r="R22" s="212"/>
      <c r="S22" s="212"/>
      <c r="T22" s="212"/>
      <c r="U22" s="212"/>
      <c r="V22" s="212"/>
      <c r="W22" s="212"/>
      <c r="X22" s="212"/>
      <c r="Y22" s="212"/>
      <c r="Z22" s="212"/>
    </row>
    <row r="23" s="192" customFormat="true" ht="15.95" customHeight="true" spans="1:26">
      <c r="A23" s="212" t="s">
        <v>1437</v>
      </c>
      <c r="B23" s="213">
        <f t="shared" si="4"/>
        <v>0</v>
      </c>
      <c r="C23" s="212"/>
      <c r="D23" s="212"/>
      <c r="E23" s="212"/>
      <c r="F23" s="212"/>
      <c r="G23" s="212"/>
      <c r="H23" s="212"/>
      <c r="I23" s="212"/>
      <c r="J23" s="212"/>
      <c r="K23" s="212"/>
      <c r="L23" s="212"/>
      <c r="M23" s="212"/>
      <c r="N23" s="212"/>
      <c r="O23" s="212"/>
      <c r="P23" s="220"/>
      <c r="Q23" s="212"/>
      <c r="R23" s="212"/>
      <c r="S23" s="212"/>
      <c r="T23" s="212"/>
      <c r="U23" s="212"/>
      <c r="V23" s="212"/>
      <c r="W23" s="212"/>
      <c r="X23" s="212"/>
      <c r="Y23" s="212"/>
      <c r="Z23" s="212"/>
    </row>
    <row r="24" s="192" customFormat="true" ht="15.95" customHeight="true" spans="1:26">
      <c r="A24" s="212" t="s">
        <v>1438</v>
      </c>
      <c r="B24" s="213">
        <f t="shared" si="4"/>
        <v>0</v>
      </c>
      <c r="C24" s="212"/>
      <c r="D24" s="212"/>
      <c r="E24" s="212"/>
      <c r="F24" s="212"/>
      <c r="G24" s="212"/>
      <c r="H24" s="212"/>
      <c r="I24" s="212"/>
      <c r="J24" s="212"/>
      <c r="K24" s="212"/>
      <c r="L24" s="212"/>
      <c r="M24" s="212"/>
      <c r="N24" s="212"/>
      <c r="O24" s="212"/>
      <c r="P24" s="220"/>
      <c r="Q24" s="212"/>
      <c r="R24" s="212"/>
      <c r="S24" s="212"/>
      <c r="T24" s="212"/>
      <c r="U24" s="212"/>
      <c r="V24" s="212"/>
      <c r="W24" s="212"/>
      <c r="X24" s="212"/>
      <c r="Y24" s="212"/>
      <c r="Z24" s="212"/>
    </row>
    <row r="25" s="192" customFormat="true" ht="15.95" customHeight="true" spans="1:26">
      <c r="A25" s="204" t="s">
        <v>1439</v>
      </c>
      <c r="B25" s="214">
        <f t="shared" si="4"/>
        <v>0</v>
      </c>
      <c r="C25" s="215">
        <f t="shared" ref="C25:Z25" si="7">SUM(C26:C28)</f>
        <v>0</v>
      </c>
      <c r="D25" s="215">
        <f t="shared" si="7"/>
        <v>0</v>
      </c>
      <c r="E25" s="215">
        <f t="shared" si="7"/>
        <v>0</v>
      </c>
      <c r="F25" s="215">
        <f t="shared" si="7"/>
        <v>0</v>
      </c>
      <c r="G25" s="215">
        <f t="shared" si="7"/>
        <v>0</v>
      </c>
      <c r="H25" s="215">
        <f t="shared" si="7"/>
        <v>0</v>
      </c>
      <c r="I25" s="215">
        <f t="shared" si="7"/>
        <v>0</v>
      </c>
      <c r="J25" s="215">
        <f t="shared" si="7"/>
        <v>0</v>
      </c>
      <c r="K25" s="215">
        <f t="shared" si="7"/>
        <v>0</v>
      </c>
      <c r="L25" s="215">
        <f t="shared" si="7"/>
        <v>0</v>
      </c>
      <c r="M25" s="215">
        <f t="shared" si="7"/>
        <v>0</v>
      </c>
      <c r="N25" s="215">
        <f t="shared" si="7"/>
        <v>0</v>
      </c>
      <c r="O25" s="215">
        <f t="shared" si="7"/>
        <v>0</v>
      </c>
      <c r="P25" s="215">
        <f t="shared" si="7"/>
        <v>0</v>
      </c>
      <c r="Q25" s="215">
        <f t="shared" si="7"/>
        <v>0</v>
      </c>
      <c r="R25" s="215">
        <f t="shared" si="7"/>
        <v>0</v>
      </c>
      <c r="S25" s="215">
        <f t="shared" si="7"/>
        <v>0</v>
      </c>
      <c r="T25" s="215">
        <f t="shared" si="7"/>
        <v>0</v>
      </c>
      <c r="U25" s="215">
        <f t="shared" si="7"/>
        <v>0</v>
      </c>
      <c r="V25" s="215">
        <f t="shared" si="7"/>
        <v>0</v>
      </c>
      <c r="W25" s="215">
        <f t="shared" si="7"/>
        <v>0</v>
      </c>
      <c r="X25" s="215">
        <f t="shared" si="7"/>
        <v>0</v>
      </c>
      <c r="Y25" s="215">
        <f t="shared" si="7"/>
        <v>0</v>
      </c>
      <c r="Z25" s="215">
        <f t="shared" si="7"/>
        <v>0</v>
      </c>
    </row>
    <row r="26" s="192" customFormat="true" ht="15.95" customHeight="true" spans="1:26">
      <c r="A26" s="212" t="s">
        <v>1440</v>
      </c>
      <c r="B26" s="213">
        <f t="shared" si="4"/>
        <v>0</v>
      </c>
      <c r="C26" s="212"/>
      <c r="D26" s="212"/>
      <c r="E26" s="212"/>
      <c r="F26" s="212"/>
      <c r="G26" s="212"/>
      <c r="H26" s="212"/>
      <c r="I26" s="212"/>
      <c r="J26" s="212"/>
      <c r="K26" s="212"/>
      <c r="L26" s="212"/>
      <c r="M26" s="212"/>
      <c r="N26" s="212"/>
      <c r="O26" s="212"/>
      <c r="P26" s="220"/>
      <c r="Q26" s="212"/>
      <c r="R26" s="212"/>
      <c r="S26" s="212"/>
      <c r="T26" s="212"/>
      <c r="U26" s="212"/>
      <c r="V26" s="212"/>
      <c r="W26" s="212"/>
      <c r="X26" s="212"/>
      <c r="Y26" s="212"/>
      <c r="Z26" s="212"/>
    </row>
    <row r="27" s="192" customFormat="true" ht="15.95" customHeight="true" spans="1:26">
      <c r="A27" s="212" t="s">
        <v>1441</v>
      </c>
      <c r="B27" s="213">
        <f t="shared" si="4"/>
        <v>0</v>
      </c>
      <c r="C27" s="212"/>
      <c r="D27" s="212"/>
      <c r="E27" s="212"/>
      <c r="F27" s="212"/>
      <c r="G27" s="212"/>
      <c r="H27" s="212"/>
      <c r="I27" s="212"/>
      <c r="J27" s="212"/>
      <c r="K27" s="212"/>
      <c r="L27" s="212"/>
      <c r="M27" s="212"/>
      <c r="N27" s="212"/>
      <c r="O27" s="212"/>
      <c r="P27" s="220"/>
      <c r="Q27" s="212"/>
      <c r="R27" s="212"/>
      <c r="S27" s="212"/>
      <c r="T27" s="212"/>
      <c r="U27" s="212"/>
      <c r="V27" s="212"/>
      <c r="W27" s="212"/>
      <c r="X27" s="212"/>
      <c r="Y27" s="212"/>
      <c r="Z27" s="212"/>
    </row>
    <row r="28" s="192" customFormat="true" ht="15.95" customHeight="true" spans="1:26">
      <c r="A28" s="212" t="s">
        <v>1442</v>
      </c>
      <c r="B28" s="213">
        <f t="shared" si="4"/>
        <v>0</v>
      </c>
      <c r="C28" s="212"/>
      <c r="D28" s="212"/>
      <c r="E28" s="212"/>
      <c r="F28" s="212"/>
      <c r="G28" s="212"/>
      <c r="H28" s="212"/>
      <c r="I28" s="212"/>
      <c r="J28" s="212"/>
      <c r="K28" s="212"/>
      <c r="L28" s="212"/>
      <c r="M28" s="212"/>
      <c r="N28" s="212"/>
      <c r="O28" s="212"/>
      <c r="P28" s="220"/>
      <c r="Q28" s="212"/>
      <c r="R28" s="212"/>
      <c r="S28" s="212"/>
      <c r="T28" s="212"/>
      <c r="U28" s="212"/>
      <c r="V28" s="212"/>
      <c r="W28" s="212"/>
      <c r="X28" s="212"/>
      <c r="Y28" s="212"/>
      <c r="Z28" s="212"/>
    </row>
    <row r="29" s="192" customFormat="true" ht="15.95" customHeight="true" spans="1:26">
      <c r="A29" s="204" t="s">
        <v>1443</v>
      </c>
      <c r="B29" s="214">
        <f t="shared" si="4"/>
        <v>0</v>
      </c>
      <c r="C29" s="215">
        <f t="shared" ref="C29:Z29" si="8">SUM(C30:C34)</f>
        <v>0</v>
      </c>
      <c r="D29" s="215">
        <f t="shared" si="8"/>
        <v>0</v>
      </c>
      <c r="E29" s="215">
        <f t="shared" si="8"/>
        <v>0</v>
      </c>
      <c r="F29" s="215">
        <f t="shared" si="8"/>
        <v>0</v>
      </c>
      <c r="G29" s="215">
        <f t="shared" si="8"/>
        <v>0</v>
      </c>
      <c r="H29" s="215">
        <f t="shared" si="8"/>
        <v>0</v>
      </c>
      <c r="I29" s="215">
        <f t="shared" si="8"/>
        <v>0</v>
      </c>
      <c r="J29" s="215">
        <f t="shared" si="8"/>
        <v>0</v>
      </c>
      <c r="K29" s="215">
        <f t="shared" si="8"/>
        <v>0</v>
      </c>
      <c r="L29" s="215">
        <f t="shared" si="8"/>
        <v>0</v>
      </c>
      <c r="M29" s="215">
        <f t="shared" si="8"/>
        <v>0</v>
      </c>
      <c r="N29" s="215">
        <f t="shared" si="8"/>
        <v>0</v>
      </c>
      <c r="O29" s="215">
        <f t="shared" si="8"/>
        <v>0</v>
      </c>
      <c r="P29" s="215">
        <f t="shared" si="8"/>
        <v>0</v>
      </c>
      <c r="Q29" s="215">
        <f t="shared" si="8"/>
        <v>0</v>
      </c>
      <c r="R29" s="215">
        <f t="shared" si="8"/>
        <v>0</v>
      </c>
      <c r="S29" s="215">
        <f t="shared" si="8"/>
        <v>0</v>
      </c>
      <c r="T29" s="215">
        <f t="shared" si="8"/>
        <v>0</v>
      </c>
      <c r="U29" s="215">
        <f t="shared" si="8"/>
        <v>0</v>
      </c>
      <c r="V29" s="215">
        <f t="shared" si="8"/>
        <v>0</v>
      </c>
      <c r="W29" s="215">
        <f t="shared" si="8"/>
        <v>0</v>
      </c>
      <c r="X29" s="215">
        <f t="shared" si="8"/>
        <v>0</v>
      </c>
      <c r="Y29" s="215">
        <f t="shared" si="8"/>
        <v>0</v>
      </c>
      <c r="Z29" s="215">
        <f t="shared" si="8"/>
        <v>0</v>
      </c>
    </row>
    <row r="30" s="192" customFormat="true" ht="15.95" customHeight="true" spans="1:26">
      <c r="A30" s="212" t="s">
        <v>1444</v>
      </c>
      <c r="B30" s="213">
        <f t="shared" si="4"/>
        <v>0</v>
      </c>
      <c r="C30" s="212"/>
      <c r="D30" s="212"/>
      <c r="E30" s="212"/>
      <c r="F30" s="212"/>
      <c r="G30" s="212"/>
      <c r="H30" s="212"/>
      <c r="I30" s="212"/>
      <c r="J30" s="212"/>
      <c r="K30" s="212"/>
      <c r="L30" s="212"/>
      <c r="M30" s="212"/>
      <c r="N30" s="212"/>
      <c r="O30" s="212"/>
      <c r="P30" s="220"/>
      <c r="Q30" s="212"/>
      <c r="R30" s="212"/>
      <c r="S30" s="212"/>
      <c r="T30" s="212"/>
      <c r="U30" s="212"/>
      <c r="V30" s="212"/>
      <c r="W30" s="212"/>
      <c r="X30" s="212"/>
      <c r="Y30" s="212"/>
      <c r="Z30" s="212"/>
    </row>
    <row r="31" s="192" customFormat="true" ht="15.95" customHeight="true" spans="1:26">
      <c r="A31" s="212" t="s">
        <v>1445</v>
      </c>
      <c r="B31" s="213">
        <f t="shared" si="4"/>
        <v>0</v>
      </c>
      <c r="C31" s="212"/>
      <c r="D31" s="212"/>
      <c r="E31" s="212"/>
      <c r="F31" s="212"/>
      <c r="G31" s="212"/>
      <c r="H31" s="212"/>
      <c r="I31" s="212"/>
      <c r="J31" s="212"/>
      <c r="K31" s="212"/>
      <c r="L31" s="212"/>
      <c r="M31" s="212"/>
      <c r="N31" s="212"/>
      <c r="O31" s="212"/>
      <c r="P31" s="220"/>
      <c r="Q31" s="212"/>
      <c r="R31" s="212"/>
      <c r="S31" s="212"/>
      <c r="T31" s="212"/>
      <c r="U31" s="212"/>
      <c r="V31" s="212"/>
      <c r="W31" s="212"/>
      <c r="X31" s="212"/>
      <c r="Y31" s="212"/>
      <c r="Z31" s="212"/>
    </row>
    <row r="32" s="192" customFormat="true" ht="15.95" customHeight="true" spans="1:26">
      <c r="A32" s="212" t="s">
        <v>1446</v>
      </c>
      <c r="B32" s="213">
        <f t="shared" si="4"/>
        <v>0</v>
      </c>
      <c r="C32" s="212"/>
      <c r="D32" s="212"/>
      <c r="E32" s="212"/>
      <c r="F32" s="212"/>
      <c r="G32" s="212"/>
      <c r="H32" s="212"/>
      <c r="I32" s="212"/>
      <c r="J32" s="212"/>
      <c r="K32" s="212"/>
      <c r="L32" s="212"/>
      <c r="M32" s="212"/>
      <c r="N32" s="212"/>
      <c r="O32" s="212"/>
      <c r="P32" s="220"/>
      <c r="Q32" s="212"/>
      <c r="R32" s="212"/>
      <c r="S32" s="212"/>
      <c r="T32" s="212"/>
      <c r="U32" s="212"/>
      <c r="V32" s="212"/>
      <c r="W32" s="212"/>
      <c r="X32" s="212"/>
      <c r="Y32" s="212"/>
      <c r="Z32" s="212"/>
    </row>
    <row r="33" s="192" customFormat="true" ht="15.95" customHeight="true" spans="1:26">
      <c r="A33" s="212" t="s">
        <v>1447</v>
      </c>
      <c r="B33" s="213">
        <f t="shared" si="4"/>
        <v>0</v>
      </c>
      <c r="C33" s="212"/>
      <c r="D33" s="212"/>
      <c r="E33" s="212"/>
      <c r="F33" s="212"/>
      <c r="G33" s="212"/>
      <c r="H33" s="212"/>
      <c r="I33" s="212"/>
      <c r="J33" s="212"/>
      <c r="K33" s="212"/>
      <c r="L33" s="212"/>
      <c r="M33" s="212"/>
      <c r="N33" s="212"/>
      <c r="O33" s="212"/>
      <c r="P33" s="220"/>
      <c r="Q33" s="212"/>
      <c r="R33" s="212"/>
      <c r="S33" s="212"/>
      <c r="T33" s="212"/>
      <c r="U33" s="212"/>
      <c r="V33" s="212"/>
      <c r="W33" s="212"/>
      <c r="X33" s="212"/>
      <c r="Y33" s="212"/>
      <c r="Z33" s="212"/>
    </row>
    <row r="34" s="192" customFormat="true" ht="15.95" customHeight="true" spans="1:26">
      <c r="A34" s="212" t="s">
        <v>1448</v>
      </c>
      <c r="B34" s="213">
        <f t="shared" si="4"/>
        <v>0</v>
      </c>
      <c r="C34" s="212"/>
      <c r="D34" s="212"/>
      <c r="E34" s="212"/>
      <c r="F34" s="212"/>
      <c r="G34" s="212"/>
      <c r="H34" s="212"/>
      <c r="I34" s="212"/>
      <c r="J34" s="212"/>
      <c r="K34" s="212"/>
      <c r="L34" s="212"/>
      <c r="M34" s="212"/>
      <c r="N34" s="212"/>
      <c r="O34" s="212"/>
      <c r="P34" s="220"/>
      <c r="Q34" s="212"/>
      <c r="R34" s="212"/>
      <c r="S34" s="212"/>
      <c r="T34" s="212"/>
      <c r="U34" s="212"/>
      <c r="V34" s="212"/>
      <c r="W34" s="212"/>
      <c r="X34" s="212"/>
      <c r="Y34" s="212"/>
      <c r="Z34" s="212"/>
    </row>
  </sheetData>
  <mergeCells count="27">
    <mergeCell ref="A2:AA2"/>
    <mergeCell ref="A4: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rintOptions horizontalCentered="true"/>
  <pageMargins left="0.471527777777778" right="0.471527777777778" top="0.590277777777778" bottom="0.471527777777778" header="0.313888888888889" footer="0.313888888888889"/>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封面</vt:lpstr>
      <vt:lpstr>目录</vt:lpstr>
      <vt:lpstr>2021年一般公共预算收入表</vt:lpstr>
      <vt:lpstr>2021年一般公共预算支出表</vt:lpstr>
      <vt:lpstr>2021年一般公共预算收支平衡表</vt:lpstr>
      <vt:lpstr>2021年一般公共预算支出资金来源情况表</vt:lpstr>
      <vt:lpstr>2021年政府预算支出经济分类情况表</vt:lpstr>
      <vt:lpstr>2021年地市县一般公共预算收支表1</vt:lpstr>
      <vt:lpstr>2021年地市县一般公共预算收支表2</vt:lpstr>
      <vt:lpstr>2021年政府性基金预算收支表</vt:lpstr>
      <vt:lpstr>2021年政府性基金预算收支明细表</vt:lpstr>
      <vt:lpstr>2021年政府性基金调入专项收入预算表</vt:lpstr>
      <vt:lpstr>2021年政府性基金预算支出资金来源情况表</vt:lpstr>
      <vt:lpstr> 2021年国有资本经营预算收支总表</vt:lpstr>
      <vt:lpstr>  2021年国有资本经营收入预算表</vt:lpstr>
      <vt:lpstr> 2021年国有资本经营支出预算表</vt:lpstr>
      <vt:lpstr>2021年国有资本经营预算补充表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kylin</cp:lastModifiedBy>
  <cp:revision>1</cp:revision>
  <dcterms:created xsi:type="dcterms:W3CDTF">2006-02-16T05:15:00Z</dcterms:created>
  <cp:lastPrinted>2020-02-15T03:19:00Z</cp:lastPrinted>
  <dcterms:modified xsi:type="dcterms:W3CDTF">2023-09-08T17:51:18Z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