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<sst xmlns="http://schemas.openxmlformats.org/spreadsheetml/2006/main" count="75" uniqueCount="67">
  <si>
    <t>2019年度红寺堡区一般公共预算基本支出决算表</t>
  </si>
  <si>
    <t>表五</t>
  </si>
  <si>
    <t>单位：万元</t>
  </si>
  <si>
    <t>项目</t>
  </si>
  <si>
    <t>预算数</t>
  </si>
  <si>
    <t>调整预算数</t>
  </si>
  <si>
    <t>决算数</t>
  </si>
  <si>
    <t>上年决算数</t>
  </si>
  <si>
    <t>决算数为调整预算数的%</t>
  </si>
  <si>
    <t>决算数为上年决算数的%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</si>
  <si>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</si>
  <si>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</si>
  <si>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</si>
  <si>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</si>
  <si>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</si>
  <si>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</si>
  <si>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</si>
  <si>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</si>
  <si>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</si>
  <si>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</si>
  <si>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</si>
  <si>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</si>
  <si>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</si>
  <si>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</si>
  <si>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</si>
  <si>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</si>
  <si>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</t>
  </si>
  <si>
    <t>设备购置</t>
  </si>
  <si>
    <t>其他资本性支出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</si>
  <si>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</si>
  <si>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</si>
  <si>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</si>
  <si>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</si>
  <si>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</si>
  <si>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机关资本性支出(二)</t>
  </si>
  <si>
    <t>房屋建筑物购建</t>
  </si>
  <si>
    <t>基础设施建设</t>
  </si>
  <si>
    <t>公务用车购置</t>
  </si>
  <si>
    <t>大型修缮</t>
  </si>
  <si>
    <t>资本性支出(一)</t>
  </si>
  <si>
    <t>资本性支出(二)</t>
  </si>
  <si>
    <t>对企业补助</t>
  </si>
  <si>
    <t>费用补贴</t>
  </si>
  <si>
    <t>利息补贴</t>
  </si>
  <si>
    <t>其他对企业补助</t>
  </si>
  <si>
    <t>对企业资本性支出</t>
  </si>
  <si>
    <t>对企业资本性支出(一)</t>
  </si>
  <si>
    <t>对企业资本性支出(二)</t>
  </si>
  <si>
    <t>对个人和家庭的补助</t>
  </si>
  <si>
    <t>社会福利和救助</t>
  </si>
  <si>
    <t>助学金</t>
  </si>
  <si>
    <t>个人农业生产补贴</t>
  </si>
  <si>
    <t>离退休费</t>
  </si>
  <si>
    <t>其他对个人和家庭补助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</si>
  <si>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</si>
  <si>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</si>
  <si>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</si>
  <si>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</si>
  <si>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</si>
  <si>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</si>
  <si>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</si>
  <si>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</si>
  <si>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其他支出</t>
  </si>
  <si>
    <t>赠与</t>
  </si>
  <si>
    <t>国家赔偿费用支出</t>
  </si>
  <si>
    <t>对民间非营利组织和群众性自治组织补贴</t>
  </si>
  <si>
    <t>一般公共预算基本支出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</si>
</sst>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9" borderId="4" applyNumberFormat="0" applyAlignment="0" applyProtection="0">
      <alignment vertical="center"/>
    </xf>
    <xf numFmtId="0" fontId="14" fillId="19" borderId="2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0" fontId="2" fillId="0" borderId="0" xfId="0" applyNumberFormat="1" applyFont="1" applyFill="1" applyAlignment="1">
      <alignment horizontal="right" vertical="center"/>
    </xf>
    <xf numFmtId="10" fontId="3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3" fontId="2" fillId="0" borderId="1" xfId="0" applyNumberFormat="1" applyFont="1" applyFill="1" applyBorder="1" applyAlignment="1" applyProtection="1">
      <alignment horizontal="right"/>
    </xf>
    <xf numFmtId="1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A1" sqref="A1:G1"/>
    </sheetView>
  </sheetViews>
  <sheetFormatPr defaultColWidth="9" defaultRowHeight="13.5" outlineLevelCol="6"/>
  <cols>
    <col min="1" max="1" width="31.625" customWidth="1"/>
    <col min="2" max="2" width="11.125" customWidth="1"/>
    <col min="3" max="3" width="14.125" customWidth="1"/>
    <col min="4" max="4" width="13" customWidth="1"/>
    <col min="5" max="5" width="14.125" customWidth="1"/>
    <col min="6" max="6" width="15.125" customWidth="1"/>
    <col min="7" max="7" width="13.125" customWidth="1"/>
  </cols>
  <sheetData>
    <row r="1" ht="31.5" spans="1:7">
      <c r="A1" s="1" t="s">
        <v>0</v>
      </c>
      <c r="B1" s="2"/>
      <c r="C1" s="1"/>
      <c r="D1" s="1"/>
      <c r="E1" s="1"/>
      <c r="F1" s="3"/>
      <c r="G1" s="3"/>
    </row>
    <row r="2" ht="18.75" spans="1:7">
      <c r="A2" s="4" t="s">
        <v>1</v>
      </c>
      <c r="B2" s="5"/>
      <c r="C2" s="5"/>
      <c r="D2" s="5"/>
      <c r="E2" s="5"/>
      <c r="F2" s="6"/>
      <c r="G2" s="7"/>
    </row>
    <row r="3" ht="18.75" spans="1:7">
      <c r="A3" s="4"/>
      <c r="B3" s="5"/>
      <c r="C3" s="5"/>
      <c r="D3" s="5"/>
      <c r="E3" s="5"/>
      <c r="F3" s="6"/>
      <c r="G3" s="6" t="s">
        <v>2</v>
      </c>
    </row>
    <row r="4" ht="75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</row>
    <row r="5" ht="18.75" spans="1:7">
      <c r="A5" s="10" t="s">
        <v>10</v>
      </c>
      <c r="B5" s="11">
        <v>25363</v>
      </c>
      <c r="C5" s="11">
        <f>C6+C7+C8+C9</f>
        <v>24861</v>
      </c>
      <c r="D5" s="12">
        <v>23880</v>
      </c>
      <c r="E5" s="12">
        <f>E6+E7+E8+E9</f>
        <v>33844</v>
      </c>
      <c r="F5" s="13">
        <f t="shared" ref="F5:F16" si="0">D5/C5</f>
        <v>0.96054060576807</v>
      </c>
      <c r="G5" s="13">
        <f t="shared" ref="G5:G20" si="1">(D5-E5)/E5</f>
        <v>-0.294409644250089</v>
      </c>
    </row>
    <row r="6" ht="18.75" spans="1:7">
      <c r="A6" s="14" t="s">
        <v>11</v>
      </c>
      <c r="B6" s="11">
        <v>14290</v>
      </c>
      <c r="C6" s="11">
        <v>11274</v>
      </c>
      <c r="D6" s="12">
        <v>10293</v>
      </c>
      <c r="E6" s="12">
        <v>21045</v>
      </c>
      <c r="F6" s="13">
        <f t="shared" si="0"/>
        <v>0.912985630654603</v>
      </c>
      <c r="G6" s="13">
        <f t="shared" si="1"/>
        <v>-0.510905203136137</v>
      </c>
    </row>
    <row r="7" ht="18.75" spans="1:7">
      <c r="A7" s="14" t="s">
        <v>12</v>
      </c>
      <c r="B7" s="11">
        <v>3405</v>
      </c>
      <c r="C7" s="11">
        <v>4615</v>
      </c>
      <c r="D7" s="12">
        <v>4615</v>
      </c>
      <c r="E7" s="12">
        <v>5348</v>
      </c>
      <c r="F7" s="13">
        <f t="shared" si="0"/>
        <v>1</v>
      </c>
      <c r="G7" s="13">
        <f t="shared" si="1"/>
        <v>-0.137060583395662</v>
      </c>
    </row>
    <row r="8" ht="18.75" spans="1:7">
      <c r="A8" s="14" t="s">
        <v>13</v>
      </c>
      <c r="B8" s="11">
        <v>2301</v>
      </c>
      <c r="C8" s="12">
        <v>2199</v>
      </c>
      <c r="D8" s="12">
        <v>2199</v>
      </c>
      <c r="E8" s="12">
        <v>2406</v>
      </c>
      <c r="F8" s="13">
        <f t="shared" si="0"/>
        <v>1</v>
      </c>
      <c r="G8" s="13">
        <f t="shared" si="1"/>
        <v>-0.0860349127182045</v>
      </c>
    </row>
    <row r="9" ht="18.75" spans="1:7">
      <c r="A9" s="14" t="s">
        <v>14</v>
      </c>
      <c r="B9" s="11">
        <v>5367</v>
      </c>
      <c r="C9" s="12">
        <v>6773</v>
      </c>
      <c r="D9" s="12">
        <v>6773</v>
      </c>
      <c r="E9" s="12">
        <v>5045</v>
      </c>
      <c r="F9" s="13">
        <f t="shared" si="0"/>
        <v>1</v>
      </c>
      <c r="G9" s="13">
        <f t="shared" si="1"/>
        <v>0.342517343904856</v>
      </c>
    </row>
    <row r="10" ht="18.75" spans="1:7">
      <c r="A10" s="10" t="s">
        <v>15</v>
      </c>
      <c r="B10" s="15"/>
      <c r="C10" s="12">
        <f>C11+C12+C13+C14+C15+C16+C17+C18+C19+C20</f>
        <v>14619</v>
      </c>
      <c r="D10" s="11">
        <v>10394</v>
      </c>
      <c r="E10" s="11">
        <f>E11+E12+E13+E14+E15+E16+E17+E19+E18+E20</f>
        <v>7011</v>
      </c>
      <c r="F10" s="13">
        <f t="shared" si="0"/>
        <v>0.710992543949655</v>
      </c>
      <c r="G10" s="13">
        <f t="shared" si="1"/>
        <v>0.482527456853516</v>
      </c>
    </row>
    <row r="11" ht="18.75" spans="1:7">
      <c r="A11" s="14" t="s">
        <v>16</v>
      </c>
      <c r="B11" s="11"/>
      <c r="C11" s="12">
        <v>7852</v>
      </c>
      <c r="D11" s="12">
        <v>4564</v>
      </c>
      <c r="E11" s="12">
        <v>3203</v>
      </c>
      <c r="F11" s="13">
        <f t="shared" si="0"/>
        <v>0.58125318390219</v>
      </c>
      <c r="G11" s="13">
        <f t="shared" si="1"/>
        <v>0.424914142990946</v>
      </c>
    </row>
    <row r="12" ht="18.75" spans="1:7">
      <c r="A12" s="14" t="s">
        <v>17</v>
      </c>
      <c r="B12" s="11"/>
      <c r="C12" s="12">
        <v>39</v>
      </c>
      <c r="D12" s="12">
        <v>38</v>
      </c>
      <c r="E12" s="12">
        <v>37</v>
      </c>
      <c r="F12" s="13">
        <f t="shared" si="0"/>
        <v>0.974358974358974</v>
      </c>
      <c r="G12" s="13">
        <f t="shared" si="1"/>
        <v>0.027027027027027</v>
      </c>
    </row>
    <row r="13" ht="18.75" spans="1:7">
      <c r="A13" s="14" t="s">
        <v>18</v>
      </c>
      <c r="B13" s="11"/>
      <c r="C13" s="12">
        <v>485</v>
      </c>
      <c r="D13" s="12">
        <v>277</v>
      </c>
      <c r="E13" s="12">
        <v>315</v>
      </c>
      <c r="F13" s="13">
        <f t="shared" si="0"/>
        <v>0.571134020618557</v>
      </c>
      <c r="G13" s="13">
        <f t="shared" si="1"/>
        <v>-0.120634920634921</v>
      </c>
    </row>
    <row r="14" ht="18.75" spans="1:7">
      <c r="A14" s="14" t="s">
        <v>19</v>
      </c>
      <c r="B14" s="11"/>
      <c r="C14" s="12">
        <v>56</v>
      </c>
      <c r="D14" s="12">
        <v>37</v>
      </c>
      <c r="E14" s="12">
        <v>5</v>
      </c>
      <c r="F14" s="13">
        <f t="shared" si="0"/>
        <v>0.660714285714286</v>
      </c>
      <c r="G14" s="13">
        <f t="shared" si="1"/>
        <v>6.4</v>
      </c>
    </row>
    <row r="15" ht="18.75" spans="1:7">
      <c r="A15" s="14" t="s">
        <v>20</v>
      </c>
      <c r="B15" s="11"/>
      <c r="C15" s="12">
        <v>3402</v>
      </c>
      <c r="D15" s="12">
        <v>2858</v>
      </c>
      <c r="E15" s="12">
        <v>1506</v>
      </c>
      <c r="F15" s="13">
        <f t="shared" si="0"/>
        <v>0.840094062316285</v>
      </c>
      <c r="G15" s="13">
        <f t="shared" si="1"/>
        <v>0.897742363877822</v>
      </c>
    </row>
    <row r="16" ht="18.75" spans="1:7">
      <c r="A16" s="14" t="s">
        <v>21</v>
      </c>
      <c r="B16" s="11"/>
      <c r="C16" s="12">
        <v>24</v>
      </c>
      <c r="D16" s="12">
        <v>22</v>
      </c>
      <c r="E16" s="12">
        <v>63</v>
      </c>
      <c r="F16" s="13">
        <f t="shared" si="0"/>
        <v>0.916666666666667</v>
      </c>
      <c r="G16" s="13">
        <f t="shared" si="1"/>
        <v>-0.650793650793651</v>
      </c>
    </row>
    <row r="17" ht="18.75" spans="1:7">
      <c r="A17" s="14" t="s">
        <v>22</v>
      </c>
      <c r="B17" s="11"/>
      <c r="C17" s="12"/>
      <c r="D17" s="12"/>
      <c r="E17" s="12">
        <v>2</v>
      </c>
      <c r="F17" s="13"/>
      <c r="G17" s="13">
        <f t="shared" si="1"/>
        <v>-1</v>
      </c>
    </row>
    <row r="18" ht="18.75" spans="1:7">
      <c r="A18" s="14" t="s">
        <v>23</v>
      </c>
      <c r="B18" s="11"/>
      <c r="C18" s="12">
        <v>155</v>
      </c>
      <c r="D18" s="12">
        <v>141</v>
      </c>
      <c r="E18" s="12">
        <v>252</v>
      </c>
      <c r="F18" s="13">
        <f t="shared" ref="F18:F20" si="2">D18/C18</f>
        <v>0.909677419354839</v>
      </c>
      <c r="G18" s="13">
        <f t="shared" si="1"/>
        <v>-0.44047619047619</v>
      </c>
    </row>
    <row r="19" ht="18.75" spans="1:7">
      <c r="A19" s="14" t="s">
        <v>24</v>
      </c>
      <c r="B19" s="11"/>
      <c r="C19" s="12">
        <v>365</v>
      </c>
      <c r="D19" s="12">
        <v>342</v>
      </c>
      <c r="E19" s="12">
        <v>120</v>
      </c>
      <c r="F19" s="13">
        <f t="shared" si="2"/>
        <v>0.936986301369863</v>
      </c>
      <c r="G19" s="13">
        <f t="shared" si="1"/>
        <v>1.85</v>
      </c>
    </row>
    <row r="20" ht="18.75" spans="1:7">
      <c r="A20" s="14" t="s">
        <v>25</v>
      </c>
      <c r="B20" s="11"/>
      <c r="C20" s="12">
        <v>2241</v>
      </c>
      <c r="D20" s="12">
        <v>2115</v>
      </c>
      <c r="E20" s="12">
        <v>1508</v>
      </c>
      <c r="F20" s="13">
        <f t="shared" si="2"/>
        <v>0.943775100401606</v>
      </c>
      <c r="G20" s="13">
        <f t="shared" si="1"/>
        <v>0.402519893899204</v>
      </c>
    </row>
    <row r="21" ht="18.75" spans="1:7">
      <c r="A21" s="10" t="s">
        <v>26</v>
      </c>
      <c r="B21" s="15"/>
      <c r="C21" s="11"/>
      <c r="D21" s="11"/>
      <c r="E21" s="11"/>
      <c r="F21" s="13"/>
      <c r="G21" s="13"/>
    </row>
    <row r="22" ht="18.75" spans="1:7">
      <c r="A22" s="14" t="s">
        <v>27</v>
      </c>
      <c r="B22" s="11"/>
      <c r="C22" s="11"/>
      <c r="D22" s="12"/>
      <c r="E22" s="11"/>
      <c r="F22" s="13"/>
      <c r="G22" s="13"/>
    </row>
    <row r="23" ht="18.75" spans="1:7">
      <c r="A23" s="14" t="s">
        <v>28</v>
      </c>
      <c r="B23" s="11"/>
      <c r="C23" s="11"/>
      <c r="D23" s="12"/>
      <c r="E23" s="11"/>
      <c r="F23" s="13"/>
      <c r="G23" s="13"/>
    </row>
    <row r="24" ht="18.75" spans="1:7">
      <c r="A24" s="14" t="s">
        <v>29</v>
      </c>
      <c r="B24" s="11"/>
      <c r="C24" s="11"/>
      <c r="D24" s="12"/>
      <c r="E24" s="11"/>
      <c r="F24" s="13"/>
      <c r="G24" s="13"/>
    </row>
    <row r="25" ht="18.75" spans="1:7">
      <c r="A25" s="14" t="s">
        <v>30</v>
      </c>
      <c r="B25" s="11"/>
      <c r="C25" s="11"/>
      <c r="D25" s="12"/>
      <c r="E25" s="11"/>
      <c r="F25" s="13"/>
      <c r="G25" s="13"/>
    </row>
    <row r="26" ht="18.75" spans="1:7">
      <c r="A26" s="14" t="s">
        <v>31</v>
      </c>
      <c r="B26" s="11"/>
      <c r="C26" s="11"/>
      <c r="D26" s="12"/>
      <c r="E26" s="11"/>
      <c r="F26" s="13"/>
      <c r="G26" s="13"/>
    </row>
    <row r="27" ht="18.75" spans="1:7">
      <c r="A27" s="14" t="s">
        <v>32</v>
      </c>
      <c r="B27" s="11"/>
      <c r="C27" s="11"/>
      <c r="D27" s="12"/>
      <c r="E27" s="11"/>
      <c r="F27" s="13"/>
      <c r="G27" s="13"/>
    </row>
    <row r="28" ht="18.75" spans="1:7">
      <c r="A28" s="14" t="s">
        <v>33</v>
      </c>
      <c r="B28" s="11"/>
      <c r="C28" s="11"/>
      <c r="D28" s="12"/>
      <c r="E28" s="11"/>
      <c r="F28" s="13"/>
      <c r="G28" s="13"/>
    </row>
    <row r="29" ht="18.75" spans="1:7">
      <c r="A29" s="16" t="s">
        <v>34</v>
      </c>
      <c r="B29" s="17"/>
      <c r="C29" s="11"/>
      <c r="D29" s="12"/>
      <c r="E29" s="12"/>
      <c r="F29" s="13"/>
      <c r="G29" s="13"/>
    </row>
    <row r="30" ht="18.75" spans="1:7">
      <c r="A30" s="18" t="s">
        <v>35</v>
      </c>
      <c r="B30" s="19"/>
      <c r="C30" s="11"/>
      <c r="D30" s="12"/>
      <c r="E30" s="11"/>
      <c r="F30" s="13"/>
      <c r="G30" s="13"/>
    </row>
    <row r="31" ht="18.75" spans="1:7">
      <c r="A31" s="18" t="s">
        <v>36</v>
      </c>
      <c r="B31" s="19"/>
      <c r="C31" s="11"/>
      <c r="D31" s="12"/>
      <c r="E31" s="11"/>
      <c r="F31" s="13"/>
      <c r="G31" s="13"/>
    </row>
    <row r="32" ht="18.75" spans="1:7">
      <c r="A32" s="18" t="s">
        <v>37</v>
      </c>
      <c r="B32" s="19"/>
      <c r="C32" s="11"/>
      <c r="D32" s="12"/>
      <c r="E32" s="11"/>
      <c r="F32" s="13"/>
      <c r="G32" s="13"/>
    </row>
    <row r="33" ht="18.75" spans="1:7">
      <c r="A33" s="18" t="s">
        <v>27</v>
      </c>
      <c r="B33" s="19"/>
      <c r="C33" s="11"/>
      <c r="D33" s="12"/>
      <c r="E33" s="11"/>
      <c r="F33" s="13"/>
      <c r="G33" s="13"/>
    </row>
    <row r="34" ht="18.75" spans="1:7">
      <c r="A34" s="18" t="s">
        <v>38</v>
      </c>
      <c r="B34" s="19"/>
      <c r="C34" s="11"/>
      <c r="D34" s="12"/>
      <c r="E34" s="11"/>
      <c r="F34" s="13"/>
      <c r="G34" s="13"/>
    </row>
    <row r="35" ht="18.75" spans="1:7">
      <c r="A35" s="18" t="s">
        <v>28</v>
      </c>
      <c r="B35" s="19"/>
      <c r="C35" s="11"/>
      <c r="D35" s="12"/>
      <c r="E35" s="11"/>
      <c r="F35" s="13"/>
      <c r="G35" s="13"/>
    </row>
    <row r="36" ht="18.75" spans="1:7">
      <c r="A36" s="16" t="s">
        <v>29</v>
      </c>
      <c r="B36" s="19">
        <v>25471</v>
      </c>
      <c r="C36" s="11">
        <f>C37+C38</f>
        <v>32571</v>
      </c>
      <c r="D36" s="12">
        <v>32571</v>
      </c>
      <c r="E36" s="12">
        <f>E37+E38+E39</f>
        <v>18886</v>
      </c>
      <c r="F36" s="13">
        <f t="shared" ref="F36:F38" si="3">D36/C36</f>
        <v>1</v>
      </c>
      <c r="G36" s="13">
        <f t="shared" ref="G36:G39" si="4">(D36-E36)/E36</f>
        <v>0.724610822831727</v>
      </c>
    </row>
    <row r="37" ht="18.75" spans="1:7">
      <c r="A37" s="18" t="s">
        <v>30</v>
      </c>
      <c r="B37" s="19">
        <v>25471</v>
      </c>
      <c r="C37" s="12">
        <v>30751</v>
      </c>
      <c r="D37" s="12">
        <v>30751</v>
      </c>
      <c r="E37" s="12">
        <v>16953</v>
      </c>
      <c r="F37" s="13">
        <f t="shared" si="3"/>
        <v>1</v>
      </c>
      <c r="G37" s="13">
        <f t="shared" si="4"/>
        <v>0.813897245325311</v>
      </c>
    </row>
    <row r="38" ht="18.75" spans="1:7">
      <c r="A38" s="18" t="s">
        <v>31</v>
      </c>
      <c r="B38" s="19"/>
      <c r="C38" s="12">
        <v>1820</v>
      </c>
      <c r="D38" s="12">
        <v>1820</v>
      </c>
      <c r="E38" s="12">
        <v>814</v>
      </c>
      <c r="F38" s="13">
        <f t="shared" si="3"/>
        <v>1</v>
      </c>
      <c r="G38" s="13">
        <f t="shared" si="4"/>
        <v>1.23587223587224</v>
      </c>
    </row>
    <row r="39" ht="18.75" spans="1:7">
      <c r="A39" s="18" t="s">
        <v>32</v>
      </c>
      <c r="B39" s="19"/>
      <c r="C39" s="11"/>
      <c r="D39" s="12"/>
      <c r="E39" s="12">
        <v>1119</v>
      </c>
      <c r="F39" s="13"/>
      <c r="G39" s="13">
        <f t="shared" si="4"/>
        <v>-1</v>
      </c>
    </row>
    <row r="40" ht="18.75" spans="1:7">
      <c r="A40" s="16" t="s">
        <v>33</v>
      </c>
      <c r="B40" s="17"/>
      <c r="C40" s="11"/>
      <c r="D40" s="12"/>
      <c r="E40" s="12"/>
      <c r="F40" s="13"/>
      <c r="G40" s="13"/>
    </row>
    <row r="41" ht="18.75" spans="1:7">
      <c r="A41" s="18" t="s">
        <v>39</v>
      </c>
      <c r="B41" s="19"/>
      <c r="C41" s="11"/>
      <c r="D41" s="12"/>
      <c r="E41" s="11"/>
      <c r="F41" s="13"/>
      <c r="G41" s="13"/>
    </row>
    <row r="42" ht="18.75" spans="1:7">
      <c r="A42" s="18" t="s">
        <v>40</v>
      </c>
      <c r="B42" s="19"/>
      <c r="C42" s="11"/>
      <c r="D42" s="12"/>
      <c r="E42" s="11"/>
      <c r="F42" s="13"/>
      <c r="G42" s="13"/>
    </row>
    <row r="43" ht="18.75" spans="1:7">
      <c r="A43" s="10" t="s">
        <v>41</v>
      </c>
      <c r="B43" s="15"/>
      <c r="C43" s="11"/>
      <c r="D43" s="11"/>
      <c r="E43" s="11"/>
      <c r="F43" s="13"/>
      <c r="G43" s="13"/>
    </row>
    <row r="44" ht="18.75" spans="1:7">
      <c r="A44" s="18" t="s">
        <v>42</v>
      </c>
      <c r="B44" s="19"/>
      <c r="C44" s="11"/>
      <c r="D44" s="12"/>
      <c r="E44" s="11"/>
      <c r="F44" s="13"/>
      <c r="G44" s="13"/>
    </row>
    <row r="45" ht="18.75" spans="1:7">
      <c r="A45" s="18" t="s">
        <v>43</v>
      </c>
      <c r="B45" s="19"/>
      <c r="C45" s="11"/>
      <c r="D45" s="12"/>
      <c r="E45" s="11"/>
      <c r="F45" s="13"/>
      <c r="G45" s="13"/>
    </row>
    <row r="46" ht="18.75" spans="1:7">
      <c r="A46" s="14" t="s">
        <v>44</v>
      </c>
      <c r="B46" s="11"/>
      <c r="C46" s="11"/>
      <c r="D46" s="12"/>
      <c r="E46" s="11"/>
      <c r="F46" s="13"/>
      <c r="G46" s="13"/>
    </row>
    <row r="47" ht="18.75" spans="1:7">
      <c r="A47" s="10" t="s">
        <v>45</v>
      </c>
      <c r="B47" s="11"/>
      <c r="C47" s="11"/>
      <c r="D47" s="12"/>
      <c r="E47" s="11"/>
      <c r="F47" s="13"/>
      <c r="G47" s="13"/>
    </row>
    <row r="48" ht="18.75" spans="1:7">
      <c r="A48" s="18" t="s">
        <v>46</v>
      </c>
      <c r="B48" s="11"/>
      <c r="C48" s="11"/>
      <c r="D48" s="12"/>
      <c r="E48" s="11"/>
      <c r="F48" s="13"/>
      <c r="G48" s="13"/>
    </row>
    <row r="49" ht="18.75" spans="1:7">
      <c r="A49" s="18" t="s">
        <v>47</v>
      </c>
      <c r="B49" s="11"/>
      <c r="C49" s="11"/>
      <c r="D49" s="12"/>
      <c r="E49" s="11"/>
      <c r="F49" s="13"/>
      <c r="G49" s="13"/>
    </row>
    <row r="50" ht="18.75" spans="1:7">
      <c r="A50" s="10" t="s">
        <v>48</v>
      </c>
      <c r="B50" s="11">
        <v>118</v>
      </c>
      <c r="C50" s="12">
        <f>C51+C52+C54+C55</f>
        <v>965</v>
      </c>
      <c r="D50" s="11">
        <v>939</v>
      </c>
      <c r="E50" s="11">
        <f>E51+E52+E53+E54+E55</f>
        <v>710</v>
      </c>
      <c r="F50" s="13">
        <f t="shared" ref="F50:F55" si="5">D50/C50</f>
        <v>0.973056994818653</v>
      </c>
      <c r="G50" s="13">
        <f t="shared" ref="G50:G52" si="6">(D50-E50)/E50</f>
        <v>0.322535211267606</v>
      </c>
    </row>
    <row r="51" ht="18.75" spans="1:7">
      <c r="A51" s="14" t="s">
        <v>49</v>
      </c>
      <c r="B51" s="11"/>
      <c r="C51" s="12">
        <v>64</v>
      </c>
      <c r="D51" s="12">
        <v>61</v>
      </c>
      <c r="E51" s="12">
        <v>140</v>
      </c>
      <c r="F51" s="13">
        <f t="shared" si="5"/>
        <v>0.953125</v>
      </c>
      <c r="G51" s="13">
        <f t="shared" si="6"/>
        <v>-0.564285714285714</v>
      </c>
    </row>
    <row r="52" ht="18.75" spans="1:7">
      <c r="A52" s="14" t="s">
        <v>50</v>
      </c>
      <c r="B52" s="11"/>
      <c r="C52" s="12"/>
      <c r="D52" s="12"/>
      <c r="E52" s="12">
        <v>30</v>
      </c>
      <c r="F52" s="13"/>
      <c r="G52" s="13">
        <f t="shared" si="6"/>
        <v>-1</v>
      </c>
    </row>
    <row r="53" ht="18.75" spans="1:7">
      <c r="A53" s="18" t="s">
        <v>51</v>
      </c>
      <c r="B53" s="19"/>
      <c r="C53" s="12"/>
      <c r="D53" s="12"/>
      <c r="E53" s="12"/>
      <c r="F53" s="13"/>
      <c r="G53" s="13"/>
    </row>
    <row r="54" ht="18.75" spans="1:7">
      <c r="A54" s="14" t="s">
        <v>52</v>
      </c>
      <c r="B54" s="11">
        <v>118</v>
      </c>
      <c r="C54" s="12">
        <v>116</v>
      </c>
      <c r="D54" s="12">
        <v>116</v>
      </c>
      <c r="E54" s="12"/>
      <c r="F54" s="13">
        <f t="shared" si="5"/>
        <v>1</v>
      </c>
      <c r="G54" s="13"/>
    </row>
    <row r="55" ht="18.75" spans="1:7">
      <c r="A55" s="14" t="s">
        <v>53</v>
      </c>
      <c r="B55" s="11"/>
      <c r="C55" s="12">
        <v>785</v>
      </c>
      <c r="D55" s="12">
        <v>762</v>
      </c>
      <c r="E55" s="12">
        <v>540</v>
      </c>
      <c r="F55" s="13">
        <f t="shared" si="5"/>
        <v>0.970700636942675</v>
      </c>
      <c r="G55" s="13">
        <f>(D55-E55)/E55</f>
        <v>0.411111111111111</v>
      </c>
    </row>
    <row r="56" ht="18.75" spans="1:7">
      <c r="A56" s="16" t="s">
        <v>54</v>
      </c>
      <c r="B56" s="19">
        <v>9960</v>
      </c>
      <c r="C56" s="12"/>
      <c r="D56" s="12"/>
      <c r="E56" s="12"/>
      <c r="F56" s="13"/>
      <c r="G56" s="13"/>
    </row>
    <row r="57" ht="18.75" spans="1:7">
      <c r="A57" s="18" t="s">
        <v>55</v>
      </c>
      <c r="B57" s="19">
        <v>9960</v>
      </c>
      <c r="C57" s="12"/>
      <c r="D57" s="12"/>
      <c r="E57" s="11"/>
      <c r="F57" s="13"/>
      <c r="G57" s="13"/>
    </row>
    <row r="58" ht="18.75" spans="1:7">
      <c r="A58" s="18" t="s">
        <v>56</v>
      </c>
      <c r="B58" s="19"/>
      <c r="C58" s="12"/>
      <c r="D58" s="12"/>
      <c r="E58" s="11"/>
      <c r="F58" s="13"/>
      <c r="G58" s="13"/>
    </row>
    <row r="59" ht="18.75" spans="1:7">
      <c r="A59" s="16" t="s">
        <v>57</v>
      </c>
      <c r="B59" s="17"/>
      <c r="C59" s="12"/>
      <c r="D59" s="12"/>
      <c r="E59" s="12"/>
      <c r="F59" s="13"/>
      <c r="G59" s="13"/>
    </row>
    <row r="60" ht="18.75" spans="1:7">
      <c r="A60" s="18" t="s">
        <v>58</v>
      </c>
      <c r="B60" s="19"/>
      <c r="C60" s="12"/>
      <c r="D60" s="12"/>
      <c r="E60" s="11"/>
      <c r="F60" s="13"/>
      <c r="G60" s="13"/>
    </row>
    <row r="61" ht="18.75" spans="1:7">
      <c r="A61" s="18" t="s">
        <v>59</v>
      </c>
      <c r="B61" s="19"/>
      <c r="C61" s="12"/>
      <c r="D61" s="12"/>
      <c r="E61" s="11"/>
      <c r="F61" s="13"/>
      <c r="G61" s="13"/>
    </row>
    <row r="62" ht="18.75" spans="1:7">
      <c r="A62" s="18" t="s">
        <v>60</v>
      </c>
      <c r="B62" s="19"/>
      <c r="C62" s="12"/>
      <c r="D62" s="12"/>
      <c r="E62" s="11"/>
      <c r="F62" s="13"/>
      <c r="G62" s="13"/>
    </row>
    <row r="63" ht="18.75" spans="1:7">
      <c r="A63" s="18" t="s">
        <v>61</v>
      </c>
      <c r="B63" s="19"/>
      <c r="C63" s="12"/>
      <c r="D63" s="12"/>
      <c r="E63" s="11"/>
      <c r="F63" s="13"/>
      <c r="G63" s="13"/>
    </row>
    <row r="64" ht="18.75" spans="1:7">
      <c r="A64" s="10" t="s">
        <v>62</v>
      </c>
      <c r="B64" s="15"/>
      <c r="C64" s="12">
        <f>C68</f>
        <v>30</v>
      </c>
      <c r="D64" s="12">
        <v>9</v>
      </c>
      <c r="E64" s="12">
        <f>E68</f>
        <v>52</v>
      </c>
      <c r="F64" s="13">
        <f t="shared" ref="F64:F69" si="7">D64/C64</f>
        <v>0.3</v>
      </c>
      <c r="G64" s="13">
        <f t="shared" ref="G64:G69" si="8">(D64-E64)/E64</f>
        <v>-0.826923076923077</v>
      </c>
    </row>
    <row r="65" ht="18.75" spans="1:7">
      <c r="A65" s="14" t="s">
        <v>63</v>
      </c>
      <c r="B65" s="15"/>
      <c r="C65" s="12"/>
      <c r="D65" s="12"/>
      <c r="E65" s="12"/>
      <c r="F65" s="13"/>
      <c r="G65" s="13"/>
    </row>
    <row r="66" ht="18.75" spans="1:7">
      <c r="A66" s="14" t="s">
        <v>64</v>
      </c>
      <c r="B66" s="15"/>
      <c r="C66" s="12"/>
      <c r="D66" s="12"/>
      <c r="E66" s="12"/>
      <c r="F66" s="13"/>
      <c r="G66" s="13"/>
    </row>
    <row r="67" ht="18.75" spans="1:7">
      <c r="A67" s="14" t="s">
        <v>65</v>
      </c>
      <c r="B67" s="15"/>
      <c r="C67" s="12"/>
      <c r="D67" s="12"/>
      <c r="E67" s="12"/>
      <c r="F67" s="13"/>
      <c r="G67" s="13"/>
    </row>
    <row r="68" ht="18.75" spans="1:7">
      <c r="A68" s="14" t="s">
        <v>62</v>
      </c>
      <c r="B68" s="11"/>
      <c r="C68" s="11">
        <v>30</v>
      </c>
      <c r="D68" s="11">
        <v>9</v>
      </c>
      <c r="E68" s="11">
        <v>52</v>
      </c>
      <c r="F68" s="13">
        <f t="shared" si="7"/>
        <v>0.3</v>
      </c>
      <c r="G68" s="13">
        <f t="shared" si="8"/>
        <v>-0.826923076923077</v>
      </c>
    </row>
    <row r="69" ht="18.75" spans="1:7">
      <c r="A69" s="10" t="s">
        <v>66</v>
      </c>
      <c r="B69" s="11">
        <f>B5+B10+B21+B29+B36+B40+B43+B47+B50+B56+B59+B64</f>
        <v>60912</v>
      </c>
      <c r="C69" s="11">
        <f>C5+C10+C21+C29+C36+C40+C43+C47+C50+C56+C59+C64</f>
        <v>73046</v>
      </c>
      <c r="D69" s="11">
        <f>D5+D10+D21+D29+D36+D40+D43+D47+D50+D56+D59+D64</f>
        <v>67793</v>
      </c>
      <c r="E69" s="11">
        <f>E5+E10+E21+E29+E36+E40+E43+E47+E50+E56+E59+E64</f>
        <v>60503</v>
      </c>
      <c r="F69" s="13">
        <f t="shared" si="7"/>
        <v>0.928086411302467</v>
      </c>
      <c r="G69" s="13">
        <f t="shared" si="8"/>
        <v>0.120489893063154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The missing</cp:lastModifiedBy>
  <dcterms:created xsi:type="dcterms:W3CDTF">2021-01-04T08:06:54Z</dcterms:created>
  <dcterms:modified xsi:type="dcterms:W3CDTF">2021-01-04T08:08:13Z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