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<sst xmlns="http://schemas.openxmlformats.org/spreadsheetml/2006/main" count="109" uniqueCount="69">
  <si>
    <t>红寺堡区2021年中央直达资金支付明细表</t>
  </si>
  <si>
    <t>数据截至日期：20211031</t>
  </si>
  <si>
    <t xml:space="preserve">                      单位：万元</t>
  </si>
  <si>
    <t>序号</t>
  </si>
  <si>
    <t>责任单位</t>
  </si>
  <si>
    <t>项目类别及名称</t>
  </si>
  <si>
    <t>分配资金</t>
  </si>
  <si>
    <t>累计支付</t>
  </si>
  <si>
    <t>累计未支付</t>
  </si>
  <si>
    <t>支付率</t>
  </si>
  <si>
    <t>备注</t>
  </si>
  <si>
    <t>直达资金合计</t>
  </si>
  <si>
    <t>红寺堡区社会保险基金专户</t>
  </si>
  <si>
    <t>对机关事业单位基本养老保险基金的补助</t>
  </si>
  <si>
    <t>财政对城乡居民基本养老保险基金的补助</t>
  </si>
  <si>
    <t>城乡医疗救助补助</t>
  </si>
  <si>
    <t>中央财政医疗救助补助</t>
  </si>
  <si>
    <t>疾病应急救助</t>
  </si>
  <si>
    <t>小  计</t>
  </si>
  <si>
    <t>红寺堡区民政局</t>
  </si>
  <si>
    <t>农村最低生活保障金支出</t>
  </si>
  <si>
    <t>临时救助</t>
  </si>
  <si>
    <t>城市最低生活保障金支出</t>
  </si>
  <si>
    <t>红寺堡区财政局</t>
  </si>
  <si>
    <t>在编人员工资福利支出</t>
  </si>
  <si>
    <t>农村金融机构定向费用补贴项目</t>
  </si>
  <si>
    <t>红寺堡区残疾人联合会</t>
  </si>
  <si>
    <t>残疾人事业发展补助</t>
  </si>
  <si>
    <t>红寺堡区教育局</t>
  </si>
  <si>
    <t>农村学生营养膳食补助</t>
  </si>
  <si>
    <t>学生资助补助经费</t>
  </si>
  <si>
    <t>校舍安全保障</t>
  </si>
  <si>
    <t>特岗教师工资性补助</t>
  </si>
  <si>
    <t>义务教育补助项目</t>
  </si>
  <si>
    <t>1.家庭经济困难学生补助</t>
  </si>
  <si>
    <t>综合奖补</t>
  </si>
  <si>
    <t>公用经费</t>
  </si>
  <si>
    <t>红寺堡区就业创业和人才服务局</t>
  </si>
  <si>
    <t>就业补助</t>
  </si>
  <si>
    <t>其他就业补助</t>
  </si>
  <si>
    <t>公益性岗位补贴</t>
  </si>
  <si>
    <t>社会保险</t>
  </si>
  <si>
    <t>促进创业</t>
  </si>
  <si>
    <t>就业见习</t>
  </si>
  <si>
    <t>创业担保贷款贴息资金</t>
  </si>
  <si>
    <t>红寺堡区农业农村局</t>
  </si>
  <si>
    <t>2021年红寺堡区红寺堡镇东源村高标准农田建设项目</t>
  </si>
  <si>
    <t>2021年红寺堡区太阳山镇巴庄村高标准农田建设项目</t>
  </si>
  <si>
    <t>2021年红寺堡区东源村高标准农田建设项目</t>
  </si>
  <si>
    <t>2021年红寺堡区东源村亩高标准农田建设项目</t>
  </si>
  <si>
    <t>红寺堡区人民医院</t>
  </si>
  <si>
    <t>公立医院综合改革</t>
  </si>
  <si>
    <t>红寺堡区退役军人事务局</t>
  </si>
  <si>
    <t>优抚对象医疗保障</t>
  </si>
  <si>
    <t>优抚对象补助缴费</t>
  </si>
  <si>
    <t>红寺堡区卫生健康局</t>
  </si>
  <si>
    <t>医疗服务与保障能力提升</t>
  </si>
  <si>
    <t>公共卫生</t>
  </si>
  <si>
    <t>基本药物制度补助资金</t>
  </si>
  <si>
    <t>卫生健康人才培养</t>
  </si>
  <si>
    <t>红寺堡区医疗保障局</t>
  </si>
  <si>
    <t>医保综合能力提升</t>
  </si>
  <si>
    <t>红寺堡区住房城乡建设和交通局</t>
  </si>
  <si>
    <t>危窑危房改造</t>
  </si>
  <si>
    <t>2021年中央对地方成品油税费改革转移支付项目</t>
  </si>
  <si>
    <t>国道344线红寺堡过境段</t>
  </si>
  <si>
    <t>城镇老旧小区改造</t>
  </si>
  <si>
    <t>落实2020年度住房保障工作及棚改激励</t>
  </si>
  <si>
    <t>交通运输综合执法大队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</si>
</sst>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4" fillId="10" borderId="18" applyNumberFormat="false" applyAlignment="false" applyProtection="false">
      <alignment vertical="center"/>
    </xf>
    <xf numFmtId="0" fontId="15" fillId="11" borderId="19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1" fillId="0" borderId="2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21" applyNumberFormat="false" applyFill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18" fillId="0" borderId="20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0" fillId="0" borderId="2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9" borderId="23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4" fillId="10" borderId="24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5" fillId="33" borderId="24" applyNumberForma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>
      <alignment vertical="center"/>
    </xf>
    <xf numFmtId="0" fontId="0" fillId="2" borderId="0" xfId="0" applyFill="true">
      <alignment vertical="center"/>
    </xf>
    <xf numFmtId="0" fontId="0" fillId="2" borderId="0" xfId="0" applyFill="true" applyAlignment="true">
      <alignment horizontal="left" vertical="center" wrapText="true"/>
    </xf>
    <xf numFmtId="0" fontId="0" fillId="2" borderId="0" xfId="0" applyFill="true" applyAlignment="true">
      <alignment vertical="center" wrapText="true"/>
    </xf>
    <xf numFmtId="176" fontId="0" fillId="2" borderId="0" xfId="0" applyNumberFormat="true" applyFill="true" applyAlignment="true">
      <alignment horizontal="center" vertical="center"/>
    </xf>
    <xf numFmtId="0" fontId="0" fillId="2" borderId="0" xfId="0" applyFill="true" applyAlignment="true">
      <alignment horizontal="center" vertical="center" wrapText="true"/>
    </xf>
    <xf numFmtId="0" fontId="0" fillId="2" borderId="0" xfId="0" applyFill="true" applyAlignment="true">
      <alignment horizontal="center" vertical="center"/>
    </xf>
    <xf numFmtId="10" fontId="0" fillId="2" borderId="0" xfId="0" applyNumberForma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0" fillId="2" borderId="0" xfId="0" applyFill="true" applyAlignment="true">
      <alignment horizontal="left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left" vertical="center" wrapText="true"/>
    </xf>
    <xf numFmtId="0" fontId="4" fillId="2" borderId="3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left" vertical="center"/>
    </xf>
    <xf numFmtId="0" fontId="5" fillId="2" borderId="4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left"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0" fontId="5" fillId="2" borderId="6" xfId="0" applyFont="true" applyFill="true" applyBorder="true" applyAlignment="true">
      <alignment horizontal="center" vertical="center" wrapText="true"/>
    </xf>
    <xf numFmtId="0" fontId="2" fillId="2" borderId="7" xfId="0" applyFont="true" applyFill="true" applyBorder="true" applyAlignment="true">
      <alignment horizontal="left" vertical="center"/>
    </xf>
    <xf numFmtId="0" fontId="5" fillId="2" borderId="4" xfId="0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left" vertical="center"/>
    </xf>
    <xf numFmtId="0" fontId="6" fillId="2" borderId="1" xfId="0" applyFont="true" applyFill="true" applyBorder="true" applyAlignment="true">
      <alignment horizontal="left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2" fillId="2" borderId="8" xfId="0" applyFont="true" applyFill="true" applyBorder="true" applyAlignment="true">
      <alignment horizontal="left" vertical="center"/>
    </xf>
    <xf numFmtId="0" fontId="5" fillId="2" borderId="6" xfId="0" applyFont="true" applyFill="true" applyBorder="true" applyAlignment="true">
      <alignment horizontal="left" vertical="center" wrapText="true"/>
    </xf>
    <xf numFmtId="0" fontId="5" fillId="2" borderId="9" xfId="0" applyFont="true" applyFill="true" applyBorder="true" applyAlignment="true">
      <alignment horizontal="left" vertical="center" wrapText="true"/>
    </xf>
    <xf numFmtId="176" fontId="2" fillId="2" borderId="1" xfId="0" applyNumberFormat="true" applyFont="true" applyFill="true" applyBorder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0" fontId="7" fillId="2" borderId="10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5" fillId="2" borderId="11" xfId="0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0" fontId="5" fillId="2" borderId="10" xfId="0" applyFont="true" applyFill="true" applyBorder="true" applyAlignment="true">
      <alignment horizontal="center" vertical="center" wrapText="true"/>
    </xf>
    <xf numFmtId="0" fontId="5" fillId="2" borderId="12" xfId="0" applyFont="true" applyFill="true" applyBorder="true" applyAlignment="true">
      <alignment horizontal="left" vertical="center" wrapText="true"/>
    </xf>
    <xf numFmtId="0" fontId="5" fillId="2" borderId="13" xfId="0" applyFont="true" applyFill="true" applyBorder="true" applyAlignment="true">
      <alignment horizontal="left" vertical="center" wrapText="true"/>
    </xf>
    <xf numFmtId="0" fontId="5" fillId="2" borderId="10" xfId="0" applyFont="true" applyFill="true" applyBorder="true" applyAlignment="true">
      <alignment horizontal="left" vertical="center" wrapText="true"/>
    </xf>
    <xf numFmtId="0" fontId="5" fillId="2" borderId="14" xfId="0" applyFont="true" applyFill="true" applyBorder="true" applyAlignment="true">
      <alignment horizontal="left" vertical="center" wrapText="true"/>
    </xf>
    <xf numFmtId="10" fontId="4" fillId="2" borderId="1" xfId="0" applyNumberFormat="true" applyFont="true" applyFill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>
      <alignment vertical="center"/>
    </xf>
    <xf numFmtId="0" fontId="2" fillId="2" borderId="2" xfId="0" applyFont="true" applyFill="true" applyBorder="true" applyAlignment="true">
      <alignment horizontal="center" vertical="center"/>
    </xf>
    <xf numFmtId="10" fontId="2" fillId="2" borderId="1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>
      <alignment vertical="center"/>
    </xf>
    <xf numFmtId="0" fontId="7" fillId="2" borderId="2" xfId="0" applyFont="true" applyFill="true" applyBorder="true" applyAlignment="true">
      <alignment horizontal="center" vertical="center" wrapText="true"/>
    </xf>
    <xf numFmtId="10" fontId="6" fillId="2" borderId="1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  <xf numFmtId="176" fontId="6" fillId="2" borderId="2" xfId="0" applyNumberFormat="true" applyFont="true" applyFill="true" applyBorder="true" applyAlignment="true">
      <alignment horizontal="center" vertical="center"/>
    </xf>
    <xf numFmtId="0" fontId="5" fillId="2" borderId="15" xfId="0" applyFont="true" applyFill="true" applyBorder="true" applyAlignment="true">
      <alignment horizontal="center" vertical="center" wrapText="true"/>
    </xf>
    <xf numFmtId="0" fontId="7" fillId="2" borderId="1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8"/>
  <sheetViews>
    <sheetView tabSelected="1" workbookViewId="0">
      <pane ySplit="4" topLeftCell="A5" activePane="bottomLeft" state="frozen"/>
      <selection/>
      <selection pane="bottomLeft" activeCell="J8" sqref="J8"/>
    </sheetView>
  </sheetViews>
  <sheetFormatPr defaultColWidth="9" defaultRowHeight="13.5" outlineLevelCol="7"/>
  <cols>
    <col min="1" max="1" width="5.375" style="3" customWidth="true"/>
    <col min="2" max="2" width="10.25" style="4" customWidth="true"/>
    <col min="3" max="3" width="39" style="5" customWidth="true"/>
    <col min="4" max="4" width="10" style="6" customWidth="true"/>
    <col min="5" max="5" width="10" style="7" customWidth="true"/>
    <col min="6" max="6" width="10" style="8" customWidth="true"/>
    <col min="7" max="7" width="10" style="9" customWidth="true"/>
    <col min="8" max="16376" width="9" style="3"/>
  </cols>
  <sheetData>
    <row r="1" ht="28" customHeight="true" spans="1:8">
      <c r="A1" s="10" t="s">
        <v>0</v>
      </c>
      <c r="B1" s="10"/>
      <c r="C1" s="10"/>
      <c r="D1" s="10"/>
      <c r="E1" s="10"/>
      <c r="F1" s="10"/>
      <c r="G1" s="10"/>
      <c r="H1" s="10"/>
    </row>
    <row r="2" ht="24" customHeight="true" spans="1:8">
      <c r="A2" s="11" t="s">
        <v>1</v>
      </c>
      <c r="C2" s="4"/>
      <c r="F2" s="8" t="s">
        <v>2</v>
      </c>
      <c r="G2" s="8"/>
      <c r="H2" s="8"/>
    </row>
    <row r="3" s="1" customFormat="true" ht="25" customHeight="true" spans="1:8">
      <c r="A3" s="12" t="s">
        <v>3</v>
      </c>
      <c r="B3" s="13" t="s">
        <v>4</v>
      </c>
      <c r="C3" s="13" t="s">
        <v>5</v>
      </c>
      <c r="D3" s="14" t="s">
        <v>6</v>
      </c>
      <c r="E3" s="13" t="s">
        <v>7</v>
      </c>
      <c r="F3" s="12" t="s">
        <v>8</v>
      </c>
      <c r="G3" s="42" t="s">
        <v>9</v>
      </c>
      <c r="H3" s="42" t="s">
        <v>10</v>
      </c>
    </row>
    <row r="4" s="1" customFormat="true" ht="21" customHeight="true" spans="1:8">
      <c r="A4" s="15" t="s">
        <v>11</v>
      </c>
      <c r="B4" s="16"/>
      <c r="C4" s="17"/>
      <c r="D4" s="14">
        <f>D88+D87+D78+D75+D68+D65+D59+D50+D38+D27+D24+D19+D14</f>
        <v>45799.43</v>
      </c>
      <c r="E4" s="43">
        <f>E88+E87+E78+E75+E68+E65+E59+E50+E38+E27+E24+E19+E14</f>
        <v>32813.48</v>
      </c>
      <c r="F4" s="44">
        <f>D4-E4</f>
        <v>12985.95</v>
      </c>
      <c r="G4" s="42">
        <f>E4/D4</f>
        <v>0.716460445031739</v>
      </c>
      <c r="H4" s="45"/>
    </row>
    <row r="5" s="2" customFormat="true" ht="22" customHeight="true" spans="1:8">
      <c r="A5" s="18">
        <v>1</v>
      </c>
      <c r="B5" s="19" t="s">
        <v>12</v>
      </c>
      <c r="C5" s="20" t="s">
        <v>13</v>
      </c>
      <c r="D5" s="21">
        <v>113</v>
      </c>
      <c r="E5" s="21">
        <v>113</v>
      </c>
      <c r="F5" s="46">
        <f>D5-E5</f>
        <v>0</v>
      </c>
      <c r="G5" s="47">
        <f>E5/D5</f>
        <v>1</v>
      </c>
      <c r="H5" s="48"/>
    </row>
    <row r="6" s="2" customFormat="true" ht="22" customHeight="true" spans="1:8">
      <c r="A6" s="18"/>
      <c r="B6" s="22"/>
      <c r="C6" s="20" t="s">
        <v>14</v>
      </c>
      <c r="D6" s="21">
        <v>236</v>
      </c>
      <c r="E6" s="21">
        <v>236</v>
      </c>
      <c r="F6" s="46">
        <f>D6-E6</f>
        <v>0</v>
      </c>
      <c r="G6" s="47">
        <f>E6/D6</f>
        <v>1</v>
      </c>
      <c r="H6" s="48"/>
    </row>
    <row r="7" s="2" customFormat="true" ht="22" customHeight="true" spans="1:8">
      <c r="A7" s="18">
        <v>2</v>
      </c>
      <c r="B7" s="22"/>
      <c r="C7" s="20" t="s">
        <v>14</v>
      </c>
      <c r="D7" s="21">
        <v>1601</v>
      </c>
      <c r="E7" s="21">
        <v>1601</v>
      </c>
      <c r="F7" s="46">
        <f t="shared" ref="F7:F18" si="0">D7-E7</f>
        <v>0</v>
      </c>
      <c r="G7" s="47">
        <f t="shared" ref="G7:G38" si="1">E7/D7</f>
        <v>1</v>
      </c>
      <c r="H7" s="48"/>
    </row>
    <row r="8" s="2" customFormat="true" ht="22" customHeight="true" spans="1:8">
      <c r="A8" s="18">
        <v>3</v>
      </c>
      <c r="B8" s="22"/>
      <c r="C8" s="20" t="s">
        <v>15</v>
      </c>
      <c r="D8" s="21">
        <v>1756</v>
      </c>
      <c r="E8" s="21">
        <v>1756</v>
      </c>
      <c r="F8" s="46">
        <f t="shared" si="0"/>
        <v>0</v>
      </c>
      <c r="G8" s="47">
        <f t="shared" si="1"/>
        <v>1</v>
      </c>
      <c r="H8" s="48"/>
    </row>
    <row r="9" s="2" customFormat="true" ht="22" customHeight="true" spans="1:8">
      <c r="A9" s="18">
        <v>4</v>
      </c>
      <c r="B9" s="22"/>
      <c r="C9" s="20" t="s">
        <v>16</v>
      </c>
      <c r="D9" s="21">
        <v>322</v>
      </c>
      <c r="E9" s="21">
        <v>322</v>
      </c>
      <c r="F9" s="46">
        <f t="shared" si="0"/>
        <v>0</v>
      </c>
      <c r="G9" s="47">
        <f t="shared" si="1"/>
        <v>1</v>
      </c>
      <c r="H9" s="48"/>
    </row>
    <row r="10" s="2" customFormat="true" ht="22" customHeight="true" spans="1:8">
      <c r="A10" s="18">
        <v>5</v>
      </c>
      <c r="B10" s="22"/>
      <c r="C10" s="20" t="s">
        <v>17</v>
      </c>
      <c r="D10" s="21">
        <v>35</v>
      </c>
      <c r="E10" s="21">
        <v>35</v>
      </c>
      <c r="F10" s="46">
        <f t="shared" si="0"/>
        <v>0</v>
      </c>
      <c r="G10" s="47">
        <f t="shared" si="1"/>
        <v>1</v>
      </c>
      <c r="H10" s="48"/>
    </row>
    <row r="11" s="2" customFormat="true" ht="22" customHeight="true" spans="1:8">
      <c r="A11" s="18">
        <v>6</v>
      </c>
      <c r="B11" s="22"/>
      <c r="C11" s="20" t="s">
        <v>14</v>
      </c>
      <c r="D11" s="21">
        <v>1608</v>
      </c>
      <c r="E11" s="21">
        <v>1608</v>
      </c>
      <c r="F11" s="46">
        <f t="shared" si="0"/>
        <v>0</v>
      </c>
      <c r="G11" s="47">
        <f t="shared" si="1"/>
        <v>1</v>
      </c>
      <c r="H11" s="48"/>
    </row>
    <row r="12" s="2" customFormat="true" ht="22" customHeight="true" spans="1:8">
      <c r="A12" s="18">
        <v>7</v>
      </c>
      <c r="B12" s="22"/>
      <c r="C12" s="20" t="s">
        <v>17</v>
      </c>
      <c r="D12" s="21">
        <v>2</v>
      </c>
      <c r="E12" s="21">
        <v>2</v>
      </c>
      <c r="F12" s="46">
        <f t="shared" si="0"/>
        <v>0</v>
      </c>
      <c r="G12" s="47">
        <f t="shared" si="1"/>
        <v>1</v>
      </c>
      <c r="H12" s="48"/>
    </row>
    <row r="13" s="2" customFormat="true" ht="22" customHeight="true" spans="1:8">
      <c r="A13" s="23">
        <v>8</v>
      </c>
      <c r="B13" s="22"/>
      <c r="C13" s="24" t="s">
        <v>15</v>
      </c>
      <c r="D13" s="21">
        <v>202</v>
      </c>
      <c r="E13" s="21">
        <v>202</v>
      </c>
      <c r="F13" s="46">
        <f t="shared" si="0"/>
        <v>0</v>
      </c>
      <c r="G13" s="47">
        <f t="shared" si="1"/>
        <v>1</v>
      </c>
      <c r="H13" s="48"/>
    </row>
    <row r="14" s="2" customFormat="true" ht="22" customHeight="true" spans="1:8">
      <c r="A14" s="25" t="s">
        <v>18</v>
      </c>
      <c r="B14" s="26"/>
      <c r="C14" s="25"/>
      <c r="D14" s="27">
        <f>SUM(D5:D13)</f>
        <v>5875</v>
      </c>
      <c r="E14" s="27">
        <f>SUM(E5:E13)</f>
        <v>5875</v>
      </c>
      <c r="F14" s="49">
        <f>SUM(F5:F13)</f>
        <v>0</v>
      </c>
      <c r="G14" s="50">
        <f t="shared" si="1"/>
        <v>1</v>
      </c>
      <c r="H14" s="48"/>
    </row>
    <row r="15" s="2" customFormat="true" ht="22" customHeight="true" spans="1:8">
      <c r="A15" s="28">
        <v>9</v>
      </c>
      <c r="B15" s="29" t="s">
        <v>19</v>
      </c>
      <c r="C15" s="30" t="s">
        <v>20</v>
      </c>
      <c r="D15" s="31">
        <v>2063</v>
      </c>
      <c r="E15" s="51">
        <v>0</v>
      </c>
      <c r="F15" s="46">
        <f>D15-E15</f>
        <v>2063</v>
      </c>
      <c r="G15" s="47">
        <f t="shared" si="1"/>
        <v>0</v>
      </c>
      <c r="H15" s="48"/>
    </row>
    <row r="16" s="2" customFormat="true" ht="22" customHeight="true" spans="1:8">
      <c r="A16" s="28">
        <v>10</v>
      </c>
      <c r="B16" s="29"/>
      <c r="C16" s="20" t="s">
        <v>20</v>
      </c>
      <c r="D16" s="31">
        <v>4917</v>
      </c>
      <c r="E16" s="51">
        <v>4469.3</v>
      </c>
      <c r="F16" s="46">
        <f>D16-E16</f>
        <v>447.7</v>
      </c>
      <c r="G16" s="47">
        <f t="shared" si="1"/>
        <v>0.908948545861298</v>
      </c>
      <c r="H16" s="48"/>
    </row>
    <row r="17" s="2" customFormat="true" ht="22" customHeight="true" spans="1:8">
      <c r="A17" s="28">
        <v>11</v>
      </c>
      <c r="B17" s="29"/>
      <c r="C17" s="20" t="s">
        <v>21</v>
      </c>
      <c r="D17" s="31">
        <v>41</v>
      </c>
      <c r="E17" s="51">
        <v>0</v>
      </c>
      <c r="F17" s="46">
        <f>D17-E17</f>
        <v>41</v>
      </c>
      <c r="G17" s="47">
        <f t="shared" si="1"/>
        <v>0</v>
      </c>
      <c r="H17" s="48"/>
    </row>
    <row r="18" s="2" customFormat="true" ht="22" customHeight="true" spans="1:8">
      <c r="A18" s="28">
        <v>12</v>
      </c>
      <c r="B18" s="29"/>
      <c r="C18" s="24" t="s">
        <v>22</v>
      </c>
      <c r="D18" s="31">
        <v>200</v>
      </c>
      <c r="E18" s="51">
        <v>66.45</v>
      </c>
      <c r="F18" s="46">
        <f>D18-E18</f>
        <v>133.55</v>
      </c>
      <c r="G18" s="47">
        <f t="shared" si="1"/>
        <v>0.33225</v>
      </c>
      <c r="H18" s="48"/>
    </row>
    <row r="19" s="2" customFormat="true" ht="22" customHeight="true" spans="1:8">
      <c r="A19" s="25" t="s">
        <v>18</v>
      </c>
      <c r="B19" s="26"/>
      <c r="C19" s="25"/>
      <c r="D19" s="32">
        <f>SUM(D15:D18)</f>
        <v>7221</v>
      </c>
      <c r="E19" s="52">
        <f>SUM(E15:E18)</f>
        <v>4535.75</v>
      </c>
      <c r="F19" s="53">
        <f>SUM(F15:F18)</f>
        <v>2685.25</v>
      </c>
      <c r="G19" s="50">
        <f t="shared" si="1"/>
        <v>0.628133222545354</v>
      </c>
      <c r="H19" s="48"/>
    </row>
    <row r="20" s="2" customFormat="true" ht="22" customHeight="true" spans="1:8">
      <c r="A20" s="28">
        <v>13</v>
      </c>
      <c r="B20" s="29" t="s">
        <v>23</v>
      </c>
      <c r="C20" s="30" t="s">
        <v>24</v>
      </c>
      <c r="D20" s="21">
        <v>9601</v>
      </c>
      <c r="E20" s="21">
        <v>9601</v>
      </c>
      <c r="F20" s="54">
        <f>D20-E20</f>
        <v>0</v>
      </c>
      <c r="G20" s="47">
        <f t="shared" si="1"/>
        <v>1</v>
      </c>
      <c r="H20" s="48"/>
    </row>
    <row r="21" s="2" customFormat="true" ht="22" customHeight="true" spans="1:8">
      <c r="A21" s="28">
        <v>14</v>
      </c>
      <c r="B21" s="29"/>
      <c r="C21" s="20" t="s">
        <v>25</v>
      </c>
      <c r="D21" s="21">
        <v>175.45</v>
      </c>
      <c r="E21" s="21">
        <v>175.45</v>
      </c>
      <c r="F21" s="54">
        <f>D21-E21</f>
        <v>0</v>
      </c>
      <c r="G21" s="47">
        <f t="shared" si="1"/>
        <v>1</v>
      </c>
      <c r="H21" s="48"/>
    </row>
    <row r="22" s="2" customFormat="true" ht="22" customHeight="true" spans="1:8">
      <c r="A22" s="28">
        <v>15</v>
      </c>
      <c r="B22" s="29"/>
      <c r="C22" s="20" t="s">
        <v>25</v>
      </c>
      <c r="D22" s="21">
        <v>193.8</v>
      </c>
      <c r="E22" s="21">
        <v>193.8</v>
      </c>
      <c r="F22" s="54">
        <f>D22-E22</f>
        <v>0</v>
      </c>
      <c r="G22" s="47">
        <f t="shared" si="1"/>
        <v>1</v>
      </c>
      <c r="H22" s="48"/>
    </row>
    <row r="23" s="2" customFormat="true" ht="22" customHeight="true" spans="1:8">
      <c r="A23" s="28">
        <v>16</v>
      </c>
      <c r="B23" s="29"/>
      <c r="C23" s="24" t="s">
        <v>25</v>
      </c>
      <c r="D23" s="21">
        <v>205</v>
      </c>
      <c r="E23" s="21">
        <v>205</v>
      </c>
      <c r="F23" s="54">
        <f>D23-E23</f>
        <v>0</v>
      </c>
      <c r="G23" s="47">
        <f t="shared" si="1"/>
        <v>1</v>
      </c>
      <c r="H23" s="48"/>
    </row>
    <row r="24" s="2" customFormat="true" ht="22" customHeight="true" spans="1:8">
      <c r="A24" s="25" t="s">
        <v>18</v>
      </c>
      <c r="B24" s="26"/>
      <c r="C24" s="25"/>
      <c r="D24" s="33">
        <f>SUM(D20:D23)</f>
        <v>10175.25</v>
      </c>
      <c r="E24" s="33">
        <f>SUM(E20:E23)</f>
        <v>10175.25</v>
      </c>
      <c r="F24" s="55">
        <f>SUM(F20:F23)</f>
        <v>0</v>
      </c>
      <c r="G24" s="50">
        <f t="shared" si="1"/>
        <v>1</v>
      </c>
      <c r="H24" s="48"/>
    </row>
    <row r="25" s="2" customFormat="true" ht="22" customHeight="true" spans="1:8">
      <c r="A25" s="28">
        <v>17</v>
      </c>
      <c r="B25" s="29" t="s">
        <v>26</v>
      </c>
      <c r="C25" s="30" t="s">
        <v>27</v>
      </c>
      <c r="D25" s="21">
        <v>10</v>
      </c>
      <c r="E25" s="21">
        <v>10</v>
      </c>
      <c r="F25" s="54">
        <f>D25-E25</f>
        <v>0</v>
      </c>
      <c r="G25" s="47">
        <f t="shared" si="1"/>
        <v>1</v>
      </c>
      <c r="H25" s="48"/>
    </row>
    <row r="26" s="2" customFormat="true" ht="22" customHeight="true" spans="1:8">
      <c r="A26" s="28">
        <v>18</v>
      </c>
      <c r="B26" s="29"/>
      <c r="C26" s="24" t="s">
        <v>27</v>
      </c>
      <c r="D26" s="21">
        <v>49.3</v>
      </c>
      <c r="E26" s="21">
        <v>47.68</v>
      </c>
      <c r="F26" s="54">
        <f>D26-E26</f>
        <v>1.62</v>
      </c>
      <c r="G26" s="47">
        <f t="shared" si="1"/>
        <v>0.967139959432049</v>
      </c>
      <c r="H26" s="48"/>
    </row>
    <row r="27" s="2" customFormat="true" ht="22" customHeight="true" spans="1:8">
      <c r="A27" s="25" t="s">
        <v>18</v>
      </c>
      <c r="B27" s="34"/>
      <c r="C27" s="18"/>
      <c r="D27" s="33">
        <f>SUM(D25:D26)</f>
        <v>59.3</v>
      </c>
      <c r="E27" s="33">
        <f>SUM(E25:E26)</f>
        <v>57.68</v>
      </c>
      <c r="F27" s="55">
        <f>SUM(F25:F26)</f>
        <v>1.62</v>
      </c>
      <c r="G27" s="50">
        <f t="shared" si="1"/>
        <v>0.972681281618887</v>
      </c>
      <c r="H27" s="48"/>
    </row>
    <row r="28" s="2" customFormat="true" ht="22" customHeight="true" spans="1:8">
      <c r="A28" s="28">
        <v>19</v>
      </c>
      <c r="B28" s="29" t="s">
        <v>28</v>
      </c>
      <c r="C28" s="29" t="s">
        <v>29</v>
      </c>
      <c r="D28" s="21">
        <v>2203</v>
      </c>
      <c r="E28" s="21">
        <v>214.12</v>
      </c>
      <c r="F28" s="54">
        <f>D28-E28</f>
        <v>1988.88</v>
      </c>
      <c r="G28" s="47">
        <f t="shared" si="1"/>
        <v>0.0971947344530186</v>
      </c>
      <c r="H28" s="48"/>
    </row>
    <row r="29" s="2" customFormat="true" ht="22" customHeight="true" spans="1:8">
      <c r="A29" s="28">
        <v>20</v>
      </c>
      <c r="B29" s="35"/>
      <c r="C29" s="36" t="s">
        <v>30</v>
      </c>
      <c r="D29" s="37">
        <v>74.29</v>
      </c>
      <c r="E29" s="21">
        <v>0</v>
      </c>
      <c r="F29" s="54">
        <f>D29-E29</f>
        <v>74.29</v>
      </c>
      <c r="G29" s="47">
        <f t="shared" si="1"/>
        <v>0</v>
      </c>
      <c r="H29" s="48"/>
    </row>
    <row r="30" s="2" customFormat="true" ht="22" customHeight="true" spans="1:8">
      <c r="A30" s="28">
        <v>21</v>
      </c>
      <c r="B30" s="29"/>
      <c r="C30" s="30" t="s">
        <v>30</v>
      </c>
      <c r="D30" s="21">
        <v>575.6</v>
      </c>
      <c r="E30" s="21">
        <v>248.13</v>
      </c>
      <c r="F30" s="54">
        <f>D30-E30</f>
        <v>327.47</v>
      </c>
      <c r="G30" s="47">
        <f t="shared" ref="G30:G38" si="2">E30/D30</f>
        <v>0.431080611535789</v>
      </c>
      <c r="H30" s="48"/>
    </row>
    <row r="31" s="2" customFormat="true" ht="22" customHeight="true" spans="1:8">
      <c r="A31" s="28">
        <v>22</v>
      </c>
      <c r="B31" s="29"/>
      <c r="C31" s="20" t="s">
        <v>31</v>
      </c>
      <c r="D31" s="21">
        <v>500</v>
      </c>
      <c r="E31" s="21">
        <v>0</v>
      </c>
      <c r="F31" s="54">
        <f>D31-E31</f>
        <v>500</v>
      </c>
      <c r="G31" s="47">
        <f t="shared" si="2"/>
        <v>0</v>
      </c>
      <c r="H31" s="48"/>
    </row>
    <row r="32" s="2" customFormat="true" ht="22" customHeight="true" spans="1:8">
      <c r="A32" s="28">
        <v>23</v>
      </c>
      <c r="B32" s="29"/>
      <c r="C32" s="20" t="s">
        <v>32</v>
      </c>
      <c r="D32" s="21">
        <v>739</v>
      </c>
      <c r="E32" s="21">
        <v>512.23</v>
      </c>
      <c r="F32" s="54">
        <f t="shared" ref="F32:F41" si="3">D32-E32</f>
        <v>226.77</v>
      </c>
      <c r="G32" s="47">
        <f t="shared" si="2"/>
        <v>0.693139377537212</v>
      </c>
      <c r="H32" s="48"/>
    </row>
    <row r="33" s="2" customFormat="true" ht="22" customHeight="true" spans="1:8">
      <c r="A33" s="28">
        <v>24</v>
      </c>
      <c r="B33" s="29"/>
      <c r="C33" s="20" t="s">
        <v>33</v>
      </c>
      <c r="D33" s="21">
        <v>645</v>
      </c>
      <c r="E33" s="21">
        <v>0</v>
      </c>
      <c r="F33" s="54">
        <f t="shared" si="3"/>
        <v>645</v>
      </c>
      <c r="G33" s="47">
        <f t="shared" si="2"/>
        <v>0</v>
      </c>
      <c r="H33" s="48"/>
    </row>
    <row r="34" s="2" customFormat="true" ht="22" customHeight="true" spans="1:8">
      <c r="A34" s="28">
        <v>25</v>
      </c>
      <c r="B34" s="29"/>
      <c r="C34" s="20" t="s">
        <v>30</v>
      </c>
      <c r="D34" s="21">
        <v>147.7</v>
      </c>
      <c r="E34" s="21">
        <v>0</v>
      </c>
      <c r="F34" s="54">
        <f t="shared" si="3"/>
        <v>147.7</v>
      </c>
      <c r="G34" s="47">
        <f t="shared" si="2"/>
        <v>0</v>
      </c>
      <c r="H34" s="48"/>
    </row>
    <row r="35" s="2" customFormat="true" ht="22" customHeight="true" spans="1:8">
      <c r="A35" s="28">
        <v>26</v>
      </c>
      <c r="B35" s="29"/>
      <c r="C35" s="20" t="s">
        <v>34</v>
      </c>
      <c r="D35" s="21">
        <v>465.01</v>
      </c>
      <c r="E35" s="21">
        <v>343.31</v>
      </c>
      <c r="F35" s="54">
        <f t="shared" si="3"/>
        <v>121.7</v>
      </c>
      <c r="G35" s="47">
        <f t="shared" si="2"/>
        <v>0.738285198167781</v>
      </c>
      <c r="H35" s="48"/>
    </row>
    <row r="36" s="2" customFormat="true" ht="22" customHeight="true" spans="1:8">
      <c r="A36" s="28">
        <v>27</v>
      </c>
      <c r="B36" s="29"/>
      <c r="C36" s="20" t="s">
        <v>35</v>
      </c>
      <c r="D36" s="21">
        <v>92</v>
      </c>
      <c r="E36" s="21">
        <v>87.26</v>
      </c>
      <c r="F36" s="54">
        <f t="shared" si="3"/>
        <v>4.73999999999999</v>
      </c>
      <c r="G36" s="47">
        <f t="shared" si="2"/>
        <v>0.948478260869565</v>
      </c>
      <c r="H36" s="48"/>
    </row>
    <row r="37" s="2" customFormat="true" ht="22" customHeight="true" spans="1:8">
      <c r="A37" s="28">
        <v>28</v>
      </c>
      <c r="B37" s="29"/>
      <c r="C37" s="24" t="s">
        <v>36</v>
      </c>
      <c r="D37" s="21">
        <v>2609</v>
      </c>
      <c r="E37" s="21">
        <v>925.53</v>
      </c>
      <c r="F37" s="54">
        <f t="shared" si="3"/>
        <v>1683.47</v>
      </c>
      <c r="G37" s="47">
        <f t="shared" si="2"/>
        <v>0.354745113070142</v>
      </c>
      <c r="H37" s="48"/>
    </row>
    <row r="38" s="2" customFormat="true" ht="22" customHeight="true" spans="1:8">
      <c r="A38" s="25" t="s">
        <v>18</v>
      </c>
      <c r="B38" s="26"/>
      <c r="C38" s="25"/>
      <c r="D38" s="33">
        <f>SUM(D28:D37)</f>
        <v>8050.6</v>
      </c>
      <c r="E38" s="33">
        <f>SUM(E28:E37)</f>
        <v>2330.58</v>
      </c>
      <c r="F38" s="55">
        <f>SUM(F28:F37)</f>
        <v>5720.02</v>
      </c>
      <c r="G38" s="50">
        <f t="shared" si="2"/>
        <v>0.289491466474548</v>
      </c>
      <c r="H38" s="48"/>
    </row>
    <row r="39" s="2" customFormat="true" ht="22" customHeight="true" spans="1:8">
      <c r="A39" s="28">
        <v>29</v>
      </c>
      <c r="B39" s="29" t="s">
        <v>37</v>
      </c>
      <c r="C39" s="30" t="s">
        <v>38</v>
      </c>
      <c r="D39" s="21">
        <v>294</v>
      </c>
      <c r="E39" s="21">
        <v>294</v>
      </c>
      <c r="F39" s="54">
        <f t="shared" ref="F39:F49" si="4">D39-E39</f>
        <v>0</v>
      </c>
      <c r="G39" s="47">
        <f t="shared" ref="G39:G74" si="5">E39/D39</f>
        <v>1</v>
      </c>
      <c r="H39" s="48"/>
    </row>
    <row r="40" s="2" customFormat="true" ht="22" customHeight="true" spans="1:8">
      <c r="A40" s="28">
        <v>30</v>
      </c>
      <c r="B40" s="29"/>
      <c r="C40" s="20" t="s">
        <v>39</v>
      </c>
      <c r="D40" s="21">
        <v>115</v>
      </c>
      <c r="E40" s="21">
        <v>50.52</v>
      </c>
      <c r="F40" s="54">
        <f t="shared" si="4"/>
        <v>64.48</v>
      </c>
      <c r="G40" s="47">
        <f t="shared" si="5"/>
        <v>0.439304347826087</v>
      </c>
      <c r="H40" s="48"/>
    </row>
    <row r="41" s="2" customFormat="true" ht="22" customHeight="true" spans="1:8">
      <c r="A41" s="28">
        <v>31</v>
      </c>
      <c r="B41" s="29"/>
      <c r="C41" s="20" t="s">
        <v>40</v>
      </c>
      <c r="D41" s="21">
        <v>250</v>
      </c>
      <c r="E41" s="21">
        <v>249.58</v>
      </c>
      <c r="F41" s="54">
        <f t="shared" si="4"/>
        <v>0.419999999999987</v>
      </c>
      <c r="G41" s="47">
        <f t="shared" si="5"/>
        <v>0.99832</v>
      </c>
      <c r="H41" s="48"/>
    </row>
    <row r="42" s="2" customFormat="true" ht="22" customHeight="true" spans="1:8">
      <c r="A42" s="28">
        <v>32</v>
      </c>
      <c r="B42" s="29"/>
      <c r="C42" s="20" t="s">
        <v>41</v>
      </c>
      <c r="D42" s="21">
        <v>204</v>
      </c>
      <c r="E42" s="21">
        <v>204</v>
      </c>
      <c r="F42" s="54">
        <f t="shared" si="4"/>
        <v>0</v>
      </c>
      <c r="G42" s="47">
        <f t="shared" si="5"/>
        <v>1</v>
      </c>
      <c r="H42" s="48"/>
    </row>
    <row r="43" s="2" customFormat="true" ht="22" customHeight="true" spans="1:8">
      <c r="A43" s="28">
        <v>33</v>
      </c>
      <c r="B43" s="29"/>
      <c r="C43" s="20" t="s">
        <v>42</v>
      </c>
      <c r="D43" s="21">
        <v>13</v>
      </c>
      <c r="E43" s="21">
        <v>0.8</v>
      </c>
      <c r="F43" s="54">
        <f t="shared" si="4"/>
        <v>12.2</v>
      </c>
      <c r="G43" s="47">
        <f t="shared" si="5"/>
        <v>0.0615384615384615</v>
      </c>
      <c r="H43" s="48"/>
    </row>
    <row r="44" s="2" customFormat="true" ht="22" customHeight="true" spans="1:8">
      <c r="A44" s="28">
        <v>34</v>
      </c>
      <c r="B44" s="29"/>
      <c r="C44" s="20" t="s">
        <v>43</v>
      </c>
      <c r="D44" s="21">
        <v>80</v>
      </c>
      <c r="E44" s="21">
        <v>49.34</v>
      </c>
      <c r="F44" s="54">
        <f t="shared" si="4"/>
        <v>30.66</v>
      </c>
      <c r="G44" s="47">
        <f t="shared" si="5"/>
        <v>0.61675</v>
      </c>
      <c r="H44" s="48"/>
    </row>
    <row r="45" s="2" customFormat="true" ht="22" customHeight="true" spans="1:8">
      <c r="A45" s="28">
        <v>35</v>
      </c>
      <c r="B45" s="29"/>
      <c r="C45" s="20" t="s">
        <v>44</v>
      </c>
      <c r="D45" s="21">
        <v>759</v>
      </c>
      <c r="E45" s="21">
        <v>759</v>
      </c>
      <c r="F45" s="54">
        <f t="shared" si="4"/>
        <v>0</v>
      </c>
      <c r="G45" s="47">
        <f t="shared" si="5"/>
        <v>1</v>
      </c>
      <c r="H45" s="48"/>
    </row>
    <row r="46" s="2" customFormat="true" ht="22" customHeight="true" spans="1:8">
      <c r="A46" s="28">
        <v>36</v>
      </c>
      <c r="B46" s="29"/>
      <c r="C46" s="20" t="s">
        <v>44</v>
      </c>
      <c r="D46" s="21">
        <v>35</v>
      </c>
      <c r="E46" s="21">
        <v>0</v>
      </c>
      <c r="F46" s="54">
        <f t="shared" si="4"/>
        <v>35</v>
      </c>
      <c r="G46" s="47">
        <f t="shared" si="5"/>
        <v>0</v>
      </c>
      <c r="H46" s="48"/>
    </row>
    <row r="47" s="2" customFormat="true" ht="22" customHeight="true" spans="1:8">
      <c r="A47" s="28">
        <v>37</v>
      </c>
      <c r="B47" s="29"/>
      <c r="C47" s="20" t="s">
        <v>44</v>
      </c>
      <c r="D47" s="21">
        <v>303</v>
      </c>
      <c r="E47" s="21">
        <v>271.23</v>
      </c>
      <c r="F47" s="54">
        <f t="shared" si="4"/>
        <v>31.77</v>
      </c>
      <c r="G47" s="47">
        <f t="shared" si="5"/>
        <v>0.895148514851485</v>
      </c>
      <c r="H47" s="48"/>
    </row>
    <row r="48" s="2" customFormat="true" ht="22" customHeight="true" spans="1:8">
      <c r="A48" s="28">
        <v>38</v>
      </c>
      <c r="B48" s="29"/>
      <c r="C48" s="20" t="s">
        <v>44</v>
      </c>
      <c r="D48" s="21">
        <v>300</v>
      </c>
      <c r="E48" s="21">
        <v>0</v>
      </c>
      <c r="F48" s="54">
        <f t="shared" si="4"/>
        <v>300</v>
      </c>
      <c r="G48" s="47">
        <f t="shared" si="5"/>
        <v>0</v>
      </c>
      <c r="H48" s="48"/>
    </row>
    <row r="49" s="2" customFormat="true" ht="22" customHeight="true" spans="1:8">
      <c r="A49" s="28">
        <v>39</v>
      </c>
      <c r="B49" s="29"/>
      <c r="C49" s="24" t="s">
        <v>44</v>
      </c>
      <c r="D49" s="21">
        <v>53</v>
      </c>
      <c r="E49" s="21">
        <v>0</v>
      </c>
      <c r="F49" s="54">
        <f t="shared" si="4"/>
        <v>53</v>
      </c>
      <c r="G49" s="47">
        <f t="shared" si="5"/>
        <v>0</v>
      </c>
      <c r="H49" s="48"/>
    </row>
    <row r="50" s="2" customFormat="true" ht="22" customHeight="true" spans="1:8">
      <c r="A50" s="25" t="s">
        <v>18</v>
      </c>
      <c r="B50" s="26"/>
      <c r="C50" s="25"/>
      <c r="D50" s="33">
        <f>SUM(D39:D49)</f>
        <v>2406</v>
      </c>
      <c r="E50" s="33">
        <f>SUM(E39:E49)</f>
        <v>1878.47</v>
      </c>
      <c r="F50" s="55">
        <f>SUM(F39:F49)</f>
        <v>527.53</v>
      </c>
      <c r="G50" s="50">
        <f t="shared" si="5"/>
        <v>0.780743973399834</v>
      </c>
      <c r="H50" s="48"/>
    </row>
    <row r="51" s="2" customFormat="true" ht="22" customHeight="true" spans="1:8">
      <c r="A51" s="28">
        <v>40</v>
      </c>
      <c r="B51" s="29" t="s">
        <v>45</v>
      </c>
      <c r="C51" s="30" t="s">
        <v>46</v>
      </c>
      <c r="D51" s="21">
        <v>400</v>
      </c>
      <c r="E51" s="21">
        <v>107.61</v>
      </c>
      <c r="F51" s="54">
        <f>D51-E51</f>
        <v>292.39</v>
      </c>
      <c r="G51" s="47">
        <f t="shared" si="5"/>
        <v>0.269025</v>
      </c>
      <c r="H51" s="48"/>
    </row>
    <row r="52" s="2" customFormat="true" ht="22" customHeight="true" spans="1:8">
      <c r="A52" s="28">
        <v>41</v>
      </c>
      <c r="B52" s="29"/>
      <c r="C52" s="20" t="s">
        <v>47</v>
      </c>
      <c r="D52" s="21">
        <v>128</v>
      </c>
      <c r="E52" s="21">
        <v>0</v>
      </c>
      <c r="F52" s="54">
        <f t="shared" ref="F51:F58" si="6">D52-E52</f>
        <v>128</v>
      </c>
      <c r="G52" s="47">
        <f t="shared" si="5"/>
        <v>0</v>
      </c>
      <c r="H52" s="48"/>
    </row>
    <row r="53" s="2" customFormat="true" ht="22" customHeight="true" spans="1:8">
      <c r="A53" s="28">
        <v>42</v>
      </c>
      <c r="B53" s="29"/>
      <c r="C53" s="20" t="s">
        <v>48</v>
      </c>
      <c r="D53" s="21">
        <v>34</v>
      </c>
      <c r="E53" s="21">
        <v>0</v>
      </c>
      <c r="F53" s="54">
        <f t="shared" si="6"/>
        <v>34</v>
      </c>
      <c r="G53" s="47">
        <f t="shared" si="5"/>
        <v>0</v>
      </c>
      <c r="H53" s="48"/>
    </row>
    <row r="54" s="2" customFormat="true" ht="22" customHeight="true" spans="1:8">
      <c r="A54" s="28">
        <v>43</v>
      </c>
      <c r="B54" s="29"/>
      <c r="C54" s="20" t="s">
        <v>49</v>
      </c>
      <c r="D54" s="21">
        <v>81</v>
      </c>
      <c r="E54" s="21">
        <v>0</v>
      </c>
      <c r="F54" s="54">
        <f t="shared" si="6"/>
        <v>81</v>
      </c>
      <c r="G54" s="47">
        <f t="shared" si="5"/>
        <v>0</v>
      </c>
      <c r="H54" s="48"/>
    </row>
    <row r="55" s="2" customFormat="true" ht="22" customHeight="true" spans="1:8">
      <c r="A55" s="28">
        <v>44</v>
      </c>
      <c r="B55" s="29"/>
      <c r="C55" s="20" t="s">
        <v>46</v>
      </c>
      <c r="D55" s="21">
        <v>120</v>
      </c>
      <c r="E55" s="21">
        <v>0</v>
      </c>
      <c r="F55" s="54">
        <f t="shared" si="6"/>
        <v>120</v>
      </c>
      <c r="G55" s="47">
        <f t="shared" si="5"/>
        <v>0</v>
      </c>
      <c r="H55" s="48"/>
    </row>
    <row r="56" s="2" customFormat="true" ht="22" customHeight="true" spans="1:8">
      <c r="A56" s="28">
        <v>45</v>
      </c>
      <c r="B56" s="29"/>
      <c r="C56" s="20" t="s">
        <v>47</v>
      </c>
      <c r="D56" s="21">
        <v>322</v>
      </c>
      <c r="E56" s="21">
        <v>72.35</v>
      </c>
      <c r="F56" s="54">
        <f t="shared" si="6"/>
        <v>249.65</v>
      </c>
      <c r="G56" s="47">
        <f t="shared" si="5"/>
        <v>0.224689440993789</v>
      </c>
      <c r="H56" s="48"/>
    </row>
    <row r="57" s="2" customFormat="true" ht="22" customHeight="true" spans="1:8">
      <c r="A57" s="28">
        <v>46</v>
      </c>
      <c r="B57" s="29"/>
      <c r="C57" s="20" t="s">
        <v>46</v>
      </c>
      <c r="D57" s="21">
        <v>70</v>
      </c>
      <c r="E57" s="21">
        <v>0</v>
      </c>
      <c r="F57" s="54">
        <f t="shared" si="6"/>
        <v>70</v>
      </c>
      <c r="G57" s="47">
        <f t="shared" si="5"/>
        <v>0</v>
      </c>
      <c r="H57" s="48"/>
    </row>
    <row r="58" s="2" customFormat="true" ht="22" customHeight="true" spans="1:8">
      <c r="A58" s="28">
        <v>47</v>
      </c>
      <c r="B58" s="29"/>
      <c r="C58" s="24" t="s">
        <v>46</v>
      </c>
      <c r="D58" s="21">
        <v>80</v>
      </c>
      <c r="E58" s="21">
        <v>0</v>
      </c>
      <c r="F58" s="54">
        <f t="shared" si="6"/>
        <v>80</v>
      </c>
      <c r="G58" s="47">
        <f t="shared" si="5"/>
        <v>0</v>
      </c>
      <c r="H58" s="48"/>
    </row>
    <row r="59" s="2" customFormat="true" ht="22" customHeight="true" spans="1:8">
      <c r="A59" s="25" t="s">
        <v>18</v>
      </c>
      <c r="B59" s="26"/>
      <c r="C59" s="25"/>
      <c r="D59" s="33">
        <f>SUM(D51:D58)</f>
        <v>1235</v>
      </c>
      <c r="E59" s="33">
        <f>SUM(E51:E58)</f>
        <v>179.96</v>
      </c>
      <c r="F59" s="55">
        <f>SUM(F51:F58)</f>
        <v>1055.04</v>
      </c>
      <c r="G59" s="50">
        <f t="shared" si="5"/>
        <v>0.145716599190283</v>
      </c>
      <c r="H59" s="48"/>
    </row>
    <row r="60" s="2" customFormat="true" ht="22" customHeight="true" spans="1:8">
      <c r="A60" s="28">
        <v>48</v>
      </c>
      <c r="B60" s="38" t="s">
        <v>50</v>
      </c>
      <c r="C60" s="39" t="s">
        <v>51</v>
      </c>
      <c r="D60" s="21">
        <v>25</v>
      </c>
      <c r="E60" s="21">
        <v>0</v>
      </c>
      <c r="F60" s="54">
        <f t="shared" ref="F60:F64" si="7">D60-E60</f>
        <v>25</v>
      </c>
      <c r="G60" s="47">
        <f t="shared" si="5"/>
        <v>0</v>
      </c>
      <c r="H60" s="48"/>
    </row>
    <row r="61" s="2" customFormat="true" ht="22" customHeight="true" spans="1:8">
      <c r="A61" s="28">
        <v>49</v>
      </c>
      <c r="B61" s="38"/>
      <c r="C61" s="40" t="s">
        <v>51</v>
      </c>
      <c r="D61" s="21">
        <v>210</v>
      </c>
      <c r="E61" s="21">
        <v>210</v>
      </c>
      <c r="F61" s="54">
        <f t="shared" si="7"/>
        <v>0</v>
      </c>
      <c r="G61" s="47">
        <f t="shared" si="5"/>
        <v>1</v>
      </c>
      <c r="H61" s="48"/>
    </row>
    <row r="62" s="2" customFormat="true" ht="22" customHeight="true" spans="1:8">
      <c r="A62" s="28">
        <v>50</v>
      </c>
      <c r="B62" s="38"/>
      <c r="C62" s="41" t="s">
        <v>51</v>
      </c>
      <c r="D62" s="21">
        <v>15</v>
      </c>
      <c r="E62" s="21">
        <v>0</v>
      </c>
      <c r="F62" s="54">
        <f t="shared" si="7"/>
        <v>15</v>
      </c>
      <c r="G62" s="47">
        <f t="shared" si="5"/>
        <v>0</v>
      </c>
      <c r="H62" s="48"/>
    </row>
    <row r="63" s="2" customFormat="true" ht="22" customHeight="true" spans="1:8">
      <c r="A63" s="28">
        <v>51</v>
      </c>
      <c r="B63" s="38"/>
      <c r="C63" s="40" t="s">
        <v>51</v>
      </c>
      <c r="D63" s="21">
        <v>115</v>
      </c>
      <c r="E63" s="21">
        <v>115</v>
      </c>
      <c r="F63" s="54">
        <f t="shared" si="7"/>
        <v>0</v>
      </c>
      <c r="G63" s="47">
        <f t="shared" si="5"/>
        <v>1</v>
      </c>
      <c r="H63" s="48"/>
    </row>
    <row r="64" s="2" customFormat="true" ht="22" customHeight="true" spans="1:8">
      <c r="A64" s="28">
        <v>52</v>
      </c>
      <c r="B64" s="38"/>
      <c r="C64" s="41" t="s">
        <v>51</v>
      </c>
      <c r="D64" s="21">
        <v>150</v>
      </c>
      <c r="E64" s="21">
        <v>150</v>
      </c>
      <c r="F64" s="54">
        <f t="shared" si="7"/>
        <v>0</v>
      </c>
      <c r="G64" s="47">
        <f t="shared" si="5"/>
        <v>1</v>
      </c>
      <c r="H64" s="48"/>
    </row>
    <row r="65" s="2" customFormat="true" ht="22" customHeight="true" spans="1:8">
      <c r="A65" s="25" t="s">
        <v>18</v>
      </c>
      <c r="B65" s="26"/>
      <c r="C65" s="25"/>
      <c r="D65" s="33">
        <f>SUM(D60:D64)</f>
        <v>515</v>
      </c>
      <c r="E65" s="33">
        <f>SUM(E60:E64)</f>
        <v>475</v>
      </c>
      <c r="F65" s="55">
        <f>SUM(F60:F62)</f>
        <v>40</v>
      </c>
      <c r="G65" s="50">
        <f t="shared" si="5"/>
        <v>0.922330097087379</v>
      </c>
      <c r="H65" s="48"/>
    </row>
    <row r="66" s="2" customFormat="true" ht="22" customHeight="true" spans="1:8">
      <c r="A66" s="28">
        <v>53</v>
      </c>
      <c r="B66" s="29" t="s">
        <v>52</v>
      </c>
      <c r="C66" s="30" t="s">
        <v>53</v>
      </c>
      <c r="D66" s="21">
        <v>3.7</v>
      </c>
      <c r="E66" s="21">
        <v>2.48</v>
      </c>
      <c r="F66" s="54">
        <f>D66-E66</f>
        <v>1.22</v>
      </c>
      <c r="G66" s="47">
        <f t="shared" si="5"/>
        <v>0.67027027027027</v>
      </c>
      <c r="H66" s="48"/>
    </row>
    <row r="67" s="2" customFormat="true" ht="22" customHeight="true" spans="1:8">
      <c r="A67" s="28">
        <v>54</v>
      </c>
      <c r="B67" s="29"/>
      <c r="C67" s="24" t="s">
        <v>54</v>
      </c>
      <c r="D67" s="21">
        <v>117.1</v>
      </c>
      <c r="E67" s="21">
        <v>114.9</v>
      </c>
      <c r="F67" s="54">
        <f>D67-E67</f>
        <v>2.19999999999999</v>
      </c>
      <c r="G67" s="47">
        <f t="shared" si="5"/>
        <v>0.981212638770282</v>
      </c>
      <c r="H67" s="48"/>
    </row>
    <row r="68" s="2" customFormat="true" ht="22" customHeight="true" spans="1:8">
      <c r="A68" s="25" t="s">
        <v>18</v>
      </c>
      <c r="B68" s="26"/>
      <c r="C68" s="25"/>
      <c r="D68" s="33">
        <f>SUM(D66:D67)</f>
        <v>120.8</v>
      </c>
      <c r="E68" s="33">
        <f>SUM(E66:E67)</f>
        <v>117.38</v>
      </c>
      <c r="F68" s="55">
        <f>SUM(F66:F67)</f>
        <v>3.41999999999999</v>
      </c>
      <c r="G68" s="50">
        <f t="shared" si="5"/>
        <v>0.971688741721854</v>
      </c>
      <c r="H68" s="48"/>
    </row>
    <row r="69" s="2" customFormat="true" ht="22" customHeight="true" spans="1:8">
      <c r="A69" s="28">
        <v>55</v>
      </c>
      <c r="B69" s="29" t="s">
        <v>55</v>
      </c>
      <c r="C69" s="30" t="s">
        <v>56</v>
      </c>
      <c r="D69" s="21">
        <v>200</v>
      </c>
      <c r="E69" s="21">
        <v>153.4</v>
      </c>
      <c r="F69" s="54">
        <f t="shared" ref="F69:F74" si="8">D69-E69</f>
        <v>46.6</v>
      </c>
      <c r="G69" s="47">
        <f t="shared" si="5"/>
        <v>0.767</v>
      </c>
      <c r="H69" s="48"/>
    </row>
    <row r="70" s="2" customFormat="true" ht="22" customHeight="true" spans="1:8">
      <c r="A70" s="28">
        <v>56</v>
      </c>
      <c r="B70" s="29"/>
      <c r="C70" s="20" t="s">
        <v>57</v>
      </c>
      <c r="D70" s="21">
        <v>1096</v>
      </c>
      <c r="E70" s="21">
        <v>828.78</v>
      </c>
      <c r="F70" s="54">
        <f t="shared" si="8"/>
        <v>267.22</v>
      </c>
      <c r="G70" s="47">
        <f t="shared" si="5"/>
        <v>0.756186131386861</v>
      </c>
      <c r="H70" s="48"/>
    </row>
    <row r="71" s="2" customFormat="true" ht="22" customHeight="true" spans="1:8">
      <c r="A71" s="28">
        <v>57</v>
      </c>
      <c r="B71" s="29"/>
      <c r="C71" s="20" t="s">
        <v>58</v>
      </c>
      <c r="D71" s="21">
        <v>163</v>
      </c>
      <c r="E71" s="21">
        <v>146.59</v>
      </c>
      <c r="F71" s="54">
        <f t="shared" si="8"/>
        <v>16.41</v>
      </c>
      <c r="G71" s="47">
        <f t="shared" si="5"/>
        <v>0.899325153374233</v>
      </c>
      <c r="H71" s="48"/>
    </row>
    <row r="72" s="2" customFormat="true" ht="22" customHeight="true" spans="1:8">
      <c r="A72" s="28">
        <v>58</v>
      </c>
      <c r="B72" s="29"/>
      <c r="C72" s="20" t="s">
        <v>58</v>
      </c>
      <c r="D72" s="21">
        <v>37</v>
      </c>
      <c r="E72" s="21">
        <v>23.4</v>
      </c>
      <c r="F72" s="54">
        <f t="shared" si="8"/>
        <v>13.6</v>
      </c>
      <c r="G72" s="47">
        <f t="shared" si="5"/>
        <v>0.632432432432432</v>
      </c>
      <c r="H72" s="48"/>
    </row>
    <row r="73" s="2" customFormat="true" ht="22" customHeight="true" spans="1:8">
      <c r="A73" s="28">
        <v>59</v>
      </c>
      <c r="B73" s="29"/>
      <c r="C73" s="20" t="s">
        <v>59</v>
      </c>
      <c r="D73" s="21">
        <v>11.28</v>
      </c>
      <c r="E73" s="21">
        <v>0</v>
      </c>
      <c r="F73" s="54">
        <f t="shared" si="8"/>
        <v>11.28</v>
      </c>
      <c r="G73" s="47">
        <f t="shared" si="5"/>
        <v>0</v>
      </c>
      <c r="H73" s="48"/>
    </row>
    <row r="74" s="2" customFormat="true" ht="22" customHeight="true" spans="1:8">
      <c r="A74" s="28">
        <v>60</v>
      </c>
      <c r="B74" s="29"/>
      <c r="C74" s="20" t="s">
        <v>57</v>
      </c>
      <c r="D74" s="21">
        <v>281</v>
      </c>
      <c r="E74" s="21">
        <v>0</v>
      </c>
      <c r="F74" s="54">
        <f t="shared" si="8"/>
        <v>281</v>
      </c>
      <c r="G74" s="47">
        <f t="shared" si="5"/>
        <v>0</v>
      </c>
      <c r="H74" s="48"/>
    </row>
    <row r="75" s="2" customFormat="true" ht="22" customHeight="true" spans="1:8">
      <c r="A75" s="25" t="s">
        <v>18</v>
      </c>
      <c r="B75" s="26"/>
      <c r="C75" s="25"/>
      <c r="D75" s="33">
        <f>SUM(D69:D74)</f>
        <v>1788.28</v>
      </c>
      <c r="E75" s="33">
        <f>SUM(E69:E74)</f>
        <v>1152.17</v>
      </c>
      <c r="F75" s="55">
        <f>SUM(F69:F74)</f>
        <v>636.11</v>
      </c>
      <c r="G75" s="50">
        <f t="shared" ref="G75:G88" si="9">E75/D75</f>
        <v>0.644289484868142</v>
      </c>
      <c r="H75" s="48"/>
    </row>
    <row r="76" s="2" customFormat="true" ht="22" customHeight="true" spans="1:8">
      <c r="A76" s="28">
        <v>61</v>
      </c>
      <c r="B76" s="29" t="s">
        <v>60</v>
      </c>
      <c r="C76" s="30" t="s">
        <v>61</v>
      </c>
      <c r="D76" s="21">
        <v>19</v>
      </c>
      <c r="E76" s="21">
        <v>17.22</v>
      </c>
      <c r="F76" s="54">
        <f>D76-E76</f>
        <v>1.78</v>
      </c>
      <c r="G76" s="47">
        <f t="shared" si="9"/>
        <v>0.906315789473684</v>
      </c>
      <c r="H76" s="48"/>
    </row>
    <row r="77" s="2" customFormat="true" ht="22" customHeight="true" spans="1:8">
      <c r="A77" s="28">
        <v>62</v>
      </c>
      <c r="B77" s="29"/>
      <c r="C77" s="24" t="s">
        <v>61</v>
      </c>
      <c r="D77" s="21">
        <v>34</v>
      </c>
      <c r="E77" s="21">
        <v>15.47</v>
      </c>
      <c r="F77" s="54">
        <f>D77-E77</f>
        <v>18.53</v>
      </c>
      <c r="G77" s="47">
        <f t="shared" si="9"/>
        <v>0.455</v>
      </c>
      <c r="H77" s="48"/>
    </row>
    <row r="78" s="2" customFormat="true" ht="22" customHeight="true" spans="1:8">
      <c r="A78" s="25" t="s">
        <v>18</v>
      </c>
      <c r="B78" s="26"/>
      <c r="C78" s="25"/>
      <c r="D78" s="33">
        <f>SUM(D76:D77)</f>
        <v>53</v>
      </c>
      <c r="E78" s="33">
        <f>SUM(E76:E77)</f>
        <v>32.69</v>
      </c>
      <c r="F78" s="55">
        <f>SUM(F76:F77)</f>
        <v>20.31</v>
      </c>
      <c r="G78" s="50">
        <f t="shared" si="9"/>
        <v>0.616792452830189</v>
      </c>
      <c r="H78" s="48"/>
    </row>
    <row r="79" s="2" customFormat="true" ht="22" customHeight="true" spans="1:8">
      <c r="A79" s="28">
        <v>63</v>
      </c>
      <c r="B79" s="29" t="s">
        <v>62</v>
      </c>
      <c r="C79" s="30" t="s">
        <v>63</v>
      </c>
      <c r="D79" s="21">
        <v>1189</v>
      </c>
      <c r="E79" s="21">
        <v>491.8</v>
      </c>
      <c r="F79" s="54">
        <f t="shared" ref="F79:F87" si="10">D79-E79</f>
        <v>697.2</v>
      </c>
      <c r="G79" s="47">
        <f t="shared" si="9"/>
        <v>0.413624894869638</v>
      </c>
      <c r="H79" s="48"/>
    </row>
    <row r="80" s="2" customFormat="true" ht="22" customHeight="true" spans="1:8">
      <c r="A80" s="28">
        <v>64</v>
      </c>
      <c r="B80" s="29"/>
      <c r="C80" s="20" t="s">
        <v>63</v>
      </c>
      <c r="D80" s="21">
        <v>-491.8</v>
      </c>
      <c r="E80" s="21">
        <v>-491.8</v>
      </c>
      <c r="F80" s="54">
        <f t="shared" si="10"/>
        <v>0</v>
      </c>
      <c r="G80" s="47">
        <f t="shared" si="9"/>
        <v>1</v>
      </c>
      <c r="H80" s="48"/>
    </row>
    <row r="81" s="2" customFormat="true" ht="22" customHeight="true" spans="1:8">
      <c r="A81" s="28">
        <v>65</v>
      </c>
      <c r="B81" s="29"/>
      <c r="C81" s="20" t="s">
        <v>64</v>
      </c>
      <c r="D81" s="21">
        <v>90</v>
      </c>
      <c r="E81" s="21">
        <v>90</v>
      </c>
      <c r="F81" s="54">
        <f t="shared" si="10"/>
        <v>0</v>
      </c>
      <c r="G81" s="47">
        <f t="shared" si="9"/>
        <v>1</v>
      </c>
      <c r="H81" s="48"/>
    </row>
    <row r="82" s="2" customFormat="true" ht="22" customHeight="true" spans="1:8">
      <c r="A82" s="28">
        <v>66</v>
      </c>
      <c r="B82" s="29"/>
      <c r="C82" s="20" t="s">
        <v>65</v>
      </c>
      <c r="D82" s="21">
        <v>6658</v>
      </c>
      <c r="E82" s="21">
        <v>5274</v>
      </c>
      <c r="F82" s="54">
        <f t="shared" si="10"/>
        <v>1384</v>
      </c>
      <c r="G82" s="47">
        <f t="shared" si="9"/>
        <v>0.792129768699309</v>
      </c>
      <c r="H82" s="48"/>
    </row>
    <row r="83" s="2" customFormat="true" ht="22" customHeight="true" spans="1:8">
      <c r="A83" s="28">
        <v>67</v>
      </c>
      <c r="B83" s="29"/>
      <c r="C83" s="20" t="s">
        <v>66</v>
      </c>
      <c r="D83" s="21">
        <v>785</v>
      </c>
      <c r="E83" s="21">
        <v>348.27</v>
      </c>
      <c r="F83" s="54">
        <f t="shared" si="10"/>
        <v>436.73</v>
      </c>
      <c r="G83" s="47">
        <f t="shared" si="9"/>
        <v>0.443656050955414</v>
      </c>
      <c r="H83" s="48"/>
    </row>
    <row r="84" s="2" customFormat="true" ht="22" customHeight="true" spans="1:8">
      <c r="A84" s="28">
        <v>68</v>
      </c>
      <c r="B84" s="29"/>
      <c r="C84" s="20" t="s">
        <v>67</v>
      </c>
      <c r="D84" s="21">
        <v>15</v>
      </c>
      <c r="E84" s="21">
        <v>0</v>
      </c>
      <c r="F84" s="54">
        <f t="shared" si="10"/>
        <v>15</v>
      </c>
      <c r="G84" s="47">
        <f t="shared" si="9"/>
        <v>0</v>
      </c>
      <c r="H84" s="48"/>
    </row>
    <row r="85" s="2" customFormat="true" ht="22" customHeight="true" spans="1:8">
      <c r="A85" s="28">
        <v>69</v>
      </c>
      <c r="B85" s="29"/>
      <c r="C85" s="20" t="s">
        <v>66</v>
      </c>
      <c r="D85" s="21">
        <v>-265</v>
      </c>
      <c r="E85" s="21">
        <v>0</v>
      </c>
      <c r="F85" s="54">
        <f t="shared" si="10"/>
        <v>-265</v>
      </c>
      <c r="G85" s="47">
        <f t="shared" si="9"/>
        <v>0</v>
      </c>
      <c r="H85" s="48"/>
    </row>
    <row r="86" s="2" customFormat="true" ht="22" customHeight="true" spans="1:8">
      <c r="A86" s="28">
        <v>70</v>
      </c>
      <c r="B86" s="29"/>
      <c r="C86" s="24" t="s">
        <v>66</v>
      </c>
      <c r="D86" s="21">
        <v>21</v>
      </c>
      <c r="E86" s="21">
        <v>0</v>
      </c>
      <c r="F86" s="54">
        <f t="shared" si="10"/>
        <v>21</v>
      </c>
      <c r="G86" s="47">
        <f t="shared" si="9"/>
        <v>0</v>
      </c>
      <c r="H86" s="48"/>
    </row>
    <row r="87" s="2" customFormat="true" ht="22" customHeight="true" spans="1:8">
      <c r="A87" s="25" t="s">
        <v>18</v>
      </c>
      <c r="B87" s="26"/>
      <c r="C87" s="25"/>
      <c r="D87" s="33">
        <f>SUM(D79:D86)</f>
        <v>8001.2</v>
      </c>
      <c r="E87" s="33">
        <f>SUM(E79:E86)</f>
        <v>5712.27</v>
      </c>
      <c r="F87" s="55">
        <f>SUM(F79:F86)</f>
        <v>2288.93</v>
      </c>
      <c r="G87" s="50">
        <f t="shared" si="9"/>
        <v>0.71392666100085</v>
      </c>
      <c r="H87" s="48"/>
    </row>
    <row r="88" s="2" customFormat="true" ht="27" customHeight="true" spans="1:8">
      <c r="A88" s="28">
        <v>71</v>
      </c>
      <c r="B88" s="30" t="s">
        <v>68</v>
      </c>
      <c r="C88" s="30" t="s">
        <v>64</v>
      </c>
      <c r="D88" s="21">
        <v>299</v>
      </c>
      <c r="E88" s="21">
        <v>291.28</v>
      </c>
      <c r="F88" s="54">
        <f>D88-E88</f>
        <v>7.72000000000003</v>
      </c>
      <c r="G88" s="47">
        <f t="shared" si="9"/>
        <v>0.974180602006689</v>
      </c>
      <c r="H88" s="48"/>
    </row>
  </sheetData>
  <mergeCells count="28">
    <mergeCell ref="A1:H1"/>
    <mergeCell ref="A2:C2"/>
    <mergeCell ref="F2:H2"/>
    <mergeCell ref="A4:C4"/>
    <mergeCell ref="A14:C14"/>
    <mergeCell ref="A19:C19"/>
    <mergeCell ref="A24:C24"/>
    <mergeCell ref="A27:C27"/>
    <mergeCell ref="A38:C38"/>
    <mergeCell ref="A50:C50"/>
    <mergeCell ref="A59:C59"/>
    <mergeCell ref="A65:C65"/>
    <mergeCell ref="A68:C68"/>
    <mergeCell ref="A75:C75"/>
    <mergeCell ref="A78:C78"/>
    <mergeCell ref="A87:C87"/>
    <mergeCell ref="B5:B13"/>
    <mergeCell ref="B15:B18"/>
    <mergeCell ref="B20:B23"/>
    <mergeCell ref="B25:B26"/>
    <mergeCell ref="B28:B37"/>
    <mergeCell ref="B39:B49"/>
    <mergeCell ref="B51:B58"/>
    <mergeCell ref="B60:B64"/>
    <mergeCell ref="B66:B67"/>
    <mergeCell ref="B69:B74"/>
    <mergeCell ref="B76:B77"/>
    <mergeCell ref="B79:B86"/>
  </mergeCells>
  <pageMargins left="0.472222222222222" right="0.472222222222222" top="0.472222222222222" bottom="0.472222222222222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guoj</dc:creator>
  <cp:lastModifiedBy>kylin</cp:lastModifiedBy>
  <dcterms:created xsi:type="dcterms:W3CDTF">2021-09-18T15:29:00Z</dcterms:created>
  <dcterms:modified xsi:type="dcterms:W3CDTF">2021-11-15T16:56:56Z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