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项目造价分析 (公示单)" sheetId="1" r:id="rId1"/>
  </sheets>
  <definedNames>
    <definedName name="_xlnm.Print_Titles" localSheetId="0">'项目造价分析 (公示单)'!$1:$3</definedName>
  </definedNames>
  <calcPr fullCalcOnLoad="1"/>
</workbook>
</file>

<file path=xl/sharedStrings.xml><?xml version="1.0" encoding="utf-8"?>
<sst xmlns="http://schemas.openxmlformats.org/spreadsheetml/2006/main" count="150" uniqueCount="64">
  <si>
    <t>红寺堡区农产品仓储保鲜冷链设施建设项目审核结算及补助金额公示一览表</t>
  </si>
  <si>
    <t>序号</t>
  </si>
  <si>
    <t>经营主体</t>
  </si>
  <si>
    <t>建设地点</t>
  </si>
  <si>
    <t>名称</t>
  </si>
  <si>
    <t>仓库面积（㎡）</t>
  </si>
  <si>
    <t>冷库及储藏库面积（㎡）</t>
  </si>
  <si>
    <t>冷库占仓库比（%）</t>
  </si>
  <si>
    <t>（折算仓库的费用）</t>
  </si>
  <si>
    <t>补助标准（不超过30%）</t>
  </si>
  <si>
    <t>补助金额（万元）</t>
  </si>
  <si>
    <t>备注</t>
  </si>
  <si>
    <t>送审金额（元）</t>
  </si>
  <si>
    <t>审定金额（元）</t>
  </si>
  <si>
    <t>审减金额（元）</t>
  </si>
  <si>
    <t>审减率（元）</t>
  </si>
  <si>
    <t>一</t>
  </si>
  <si>
    <t>吴忠市太阳山萱草黄花菜种植专业合作社</t>
  </si>
  <si>
    <t>兴民村</t>
  </si>
  <si>
    <t>农产品仓储保鲜冷链设施建设项目</t>
  </si>
  <si>
    <t>仓库工程</t>
  </si>
  <si>
    <t>建筑工程</t>
  </si>
  <si>
    <t>安装工程</t>
  </si>
  <si>
    <t>冷库工程</t>
  </si>
  <si>
    <t>二</t>
  </si>
  <si>
    <t>吴忠市太阳山雅东黄花菜种植专业合作社</t>
  </si>
  <si>
    <t>三</t>
  </si>
  <si>
    <t>吴忠市红寺堡区兴民专业合作社</t>
  </si>
  <si>
    <t>四</t>
  </si>
  <si>
    <t>吴忠市太阳山福增贵黄花菜种植专业合作社</t>
  </si>
  <si>
    <t>4、农产品仓储保鲜冷链设施建设项目</t>
  </si>
  <si>
    <t>五</t>
  </si>
  <si>
    <t>吴忠市太阳山吴国良黄花菜种植专业合作社</t>
  </si>
  <si>
    <t>六</t>
  </si>
  <si>
    <t>吴忠市太阳山周福贵黄花菜种植专业合作社</t>
  </si>
  <si>
    <t>周新村</t>
  </si>
  <si>
    <t>七</t>
  </si>
  <si>
    <t>宁夏旺林农林有限公司</t>
  </si>
  <si>
    <t>蒸房工程</t>
  </si>
  <si>
    <t>八</t>
  </si>
  <si>
    <t>吴忠市厚兵黄花菜种植专业合作社</t>
  </si>
  <si>
    <t>红星村</t>
  </si>
  <si>
    <t>九</t>
  </si>
  <si>
    <t>吴忠市小军种养殖专业合作社</t>
  </si>
  <si>
    <t>田原村</t>
  </si>
  <si>
    <t>十</t>
  </si>
  <si>
    <t>宁夏黄河中药材有限公司</t>
  </si>
  <si>
    <t>城东</t>
  </si>
  <si>
    <t>十一</t>
  </si>
  <si>
    <t>吴忠市红寺堡区成忠种植专业合作社</t>
  </si>
  <si>
    <t>团结村</t>
  </si>
  <si>
    <t>十二</t>
  </si>
  <si>
    <t>山东冲腾生态农业科技发展有限公司宁夏分公司</t>
  </si>
  <si>
    <t>红川村</t>
  </si>
  <si>
    <t>十三</t>
  </si>
  <si>
    <t>吴忠市红寺堡区百瑞源枸杞产业发展有限公司</t>
  </si>
  <si>
    <t>弘德工业园</t>
  </si>
  <si>
    <r>
      <t>单个补助不超过</t>
    </r>
    <r>
      <rPr>
        <sz val="10"/>
        <rFont val="Arial"/>
        <family val="0"/>
      </rPr>
      <t>30</t>
    </r>
    <r>
      <rPr>
        <sz val="10"/>
        <rFont val="方正书宋_GBK"/>
        <family val="0"/>
      </rPr>
      <t>万元。</t>
    </r>
  </si>
  <si>
    <t>十四</t>
  </si>
  <si>
    <t>吴忠市红寺堡区煜涛养殖专业合作社</t>
  </si>
  <si>
    <t>农产品仓储保鲜贮藏库建设项目</t>
  </si>
  <si>
    <t>十五</t>
  </si>
  <si>
    <t>吴忠市红寺堡区弘德源养殖专业合作社</t>
  </si>
  <si>
    <t>合计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</si>
</sst>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s>
  <fonts count="48">
    <font>
      <sz val="10"/>
      <name val="Arial"/>
      <family val="0"/>
    </font>
    <font>
      <sz val="11"/>
      <name val="宋体"/>
      <family val="0"/>
    </font>
    <font>
      <b/>
      <sz val="10"/>
      <name val="Arial"/>
      <family val="0"/>
    </font>
    <font>
      <b/>
      <sz val="24"/>
      <name val="宋体"/>
      <family val="0"/>
    </font>
    <font>
      <b/>
      <sz val="10"/>
      <color indexed="8"/>
      <name val="宋体"/>
      <family val="0"/>
    </font>
    <font>
      <sz val="10"/>
      <color indexed="8"/>
      <name val="宋体"/>
      <family val="0"/>
    </font>
    <font>
      <b/>
      <sz val="10"/>
      <color indexed="8"/>
      <name val="Arial"/>
      <family val="0"/>
    </font>
    <font>
      <sz val="10"/>
      <color indexed="8"/>
      <name val="Arial"/>
      <family val="0"/>
    </font>
    <font>
      <b/>
      <sz val="10"/>
      <name val="宋体"/>
      <family val="0"/>
    </font>
    <font>
      <sz val="10"/>
      <name val="方正书宋_GBK"/>
      <family val="0"/>
    </font>
    <font>
      <sz val="11"/>
      <color indexed="11"/>
      <name val="宋体"/>
      <family val="0"/>
    </font>
    <font>
      <sz val="11"/>
      <color indexed="10"/>
      <name val="宋体"/>
      <family val="0"/>
    </font>
    <font>
      <b/>
      <sz val="11"/>
      <color indexed="54"/>
      <name val="宋体"/>
      <family val="0"/>
    </font>
    <font>
      <u val="single"/>
      <sz val="11"/>
      <color indexed="12"/>
      <name val="宋体"/>
      <family val="0"/>
    </font>
    <font>
      <b/>
      <sz val="11"/>
      <color indexed="63"/>
      <name val="宋体"/>
      <family val="0"/>
    </font>
    <font>
      <b/>
      <sz val="11"/>
      <color indexed="11"/>
      <name val="宋体"/>
      <family val="0"/>
    </font>
    <font>
      <b/>
      <sz val="11"/>
      <color indexed="10"/>
      <name val="宋体"/>
      <family val="0"/>
    </font>
    <font>
      <b/>
      <sz val="15"/>
      <color indexed="54"/>
      <name val="宋体"/>
      <family val="0"/>
    </font>
    <font>
      <u val="single"/>
      <sz val="11"/>
      <color indexed="20"/>
      <name val="宋体"/>
      <family val="0"/>
    </font>
    <font>
      <sz val="11"/>
      <color indexed="16"/>
      <name val="宋体"/>
      <family val="0"/>
    </font>
    <font>
      <i/>
      <sz val="11"/>
      <color indexed="23"/>
      <name val="宋体"/>
      <family val="0"/>
    </font>
    <font>
      <sz val="11"/>
      <color indexed="53"/>
      <name val="宋体"/>
      <family val="0"/>
    </font>
    <font>
      <b/>
      <sz val="13"/>
      <color indexed="54"/>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1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medium"/>
      <right style="thin"/>
      <top style="thin"/>
      <bottom style="thin"/>
    </border>
    <border>
      <left/>
      <right style="thin"/>
      <top style="thin"/>
      <bottom/>
    </border>
    <border>
      <left/>
      <right style="thin"/>
      <top/>
      <bottom/>
    </border>
    <border>
      <left/>
      <right style="thin"/>
      <top/>
      <bottom style="thin"/>
    </border>
    <border>
      <left style="thin"/>
      <right style="medium"/>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9" fillId="7" borderId="0" applyNumberFormat="0" applyBorder="0" applyAlignment="0" applyProtection="0"/>
    <xf numFmtId="41" fontId="0" fillId="0" borderId="0">
      <alignment vertical="top"/>
      <protection/>
    </xf>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9" fillId="15" borderId="0" applyNumberFormat="0" applyBorder="0" applyAlignment="0" applyProtection="0"/>
    <xf numFmtId="0" fontId="43" fillId="16" borderId="7" applyNumberFormat="0" applyFont="0" applyAlignment="0" applyProtection="0"/>
    <xf numFmtId="0" fontId="28"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7"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46">
    <xf numFmtId="0" fontId="0" fillId="0" borderId="0" xfId="0" applyAlignment="1">
      <alignment/>
    </xf>
    <xf numFmtId="0" fontId="0" fillId="0" borderId="9" xfId="0" applyFill="1" applyBorder="1" applyAlignment="1">
      <alignment/>
    </xf>
    <xf numFmtId="0" fontId="2" fillId="0" borderId="9" xfId="0" applyFont="1" applyFill="1" applyBorder="1" applyAlignment="1">
      <alignment/>
    </xf>
    <xf numFmtId="0" fontId="0" fillId="0" borderId="9" xfId="0" applyFont="1" applyFill="1" applyBorder="1" applyAlignment="1">
      <alignment/>
    </xf>
    <xf numFmtId="0" fontId="0" fillId="0" borderId="0" xfId="0" applyFill="1" applyAlignment="1">
      <alignment/>
    </xf>
    <xf numFmtId="176" fontId="0" fillId="0" borderId="0" xfId="0" applyNumberFormat="1" applyFill="1" applyAlignment="1">
      <alignment/>
    </xf>
    <xf numFmtId="177" fontId="2" fillId="0" borderId="0" xfId="0" applyNumberFormat="1"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78" fontId="6" fillId="0" borderId="9" xfId="0" applyNumberFormat="1" applyFont="1" applyFill="1" applyBorder="1" applyAlignment="1" applyProtection="1">
      <alignment horizontal="center" vertical="center" wrapText="1"/>
      <protection/>
    </xf>
    <xf numFmtId="10" fontId="6" fillId="0" borderId="9" xfId="54" applyNumberFormat="1" applyFont="1" applyFill="1" applyBorder="1" applyAlignment="1" applyProtection="1">
      <alignment horizontal="center" vertical="center" wrapText="1"/>
      <protection/>
    </xf>
    <xf numFmtId="178" fontId="6" fillId="0" borderId="9" xfId="0" applyNumberFormat="1" applyFont="1" applyFill="1" applyBorder="1" applyAlignment="1" applyProtection="1">
      <alignment horizontal="right" vertical="center" wrapText="1"/>
      <protection/>
    </xf>
    <xf numFmtId="10" fontId="6" fillId="0" borderId="9" xfId="54" applyNumberFormat="1" applyFont="1" applyFill="1" applyBorder="1" applyAlignment="1" applyProtection="1">
      <alignment horizontal="center" vertical="center" wrapText="1"/>
      <protection/>
    </xf>
    <xf numFmtId="178" fontId="7" fillId="0" borderId="9" xfId="0" applyNumberFormat="1" applyFont="1" applyFill="1" applyBorder="1" applyAlignment="1" applyProtection="1">
      <alignment horizontal="right" vertical="center" wrapText="1"/>
      <protection/>
    </xf>
    <xf numFmtId="176" fontId="3" fillId="0" borderId="0" xfId="0" applyNumberFormat="1" applyFont="1" applyFill="1" applyBorder="1" applyAlignment="1">
      <alignment horizontal="center" vertical="center"/>
    </xf>
    <xf numFmtId="176" fontId="4" fillId="0" borderId="9" xfId="0" applyNumberFormat="1" applyFont="1" applyFill="1" applyBorder="1" applyAlignment="1" applyProtection="1">
      <alignment horizontal="center" vertical="center" wrapText="1"/>
      <protection/>
    </xf>
    <xf numFmtId="177" fontId="8" fillId="0" borderId="9" xfId="0" applyNumberFormat="1" applyFont="1" applyFill="1" applyBorder="1" applyAlignment="1">
      <alignment horizontal="center" vertical="center" wrapText="1"/>
    </xf>
    <xf numFmtId="176" fontId="6" fillId="0" borderId="9" xfId="54" applyNumberFormat="1" applyFont="1" applyFill="1" applyBorder="1" applyAlignment="1" applyProtection="1">
      <alignment horizontal="center" vertical="center" wrapText="1"/>
      <protection/>
    </xf>
    <xf numFmtId="177" fontId="2" fillId="0" borderId="14"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0" fontId="5"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178" fontId="7" fillId="0" borderId="9" xfId="0" applyNumberFormat="1" applyFont="1" applyFill="1" applyBorder="1" applyAlignment="1" applyProtection="1">
      <alignment horizontal="center" vertical="center" wrapText="1"/>
      <protection/>
    </xf>
    <xf numFmtId="10" fontId="7" fillId="0" borderId="9" xfId="54" applyNumberFormat="1" applyFont="1" applyFill="1" applyBorder="1" applyAlignment="1" applyProtection="1">
      <alignment horizontal="center" vertical="center" wrapText="1"/>
      <protection/>
    </xf>
    <xf numFmtId="178" fontId="6" fillId="0" borderId="17" xfId="0" applyNumberFormat="1" applyFont="1" applyFill="1" applyBorder="1" applyAlignment="1" applyProtection="1">
      <alignment horizontal="right" vertical="center" wrapText="1"/>
      <protection/>
    </xf>
    <xf numFmtId="10" fontId="7" fillId="0" borderId="9" xfId="54" applyNumberFormat="1" applyFont="1" applyFill="1" applyBorder="1" applyAlignment="1" applyProtection="1">
      <alignment horizontal="center" vertical="center" wrapText="1"/>
      <protection/>
    </xf>
    <xf numFmtId="10" fontId="6" fillId="0" borderId="17" xfId="54" applyNumberFormat="1" applyFont="1" applyFill="1" applyBorder="1" applyAlignment="1" applyProtection="1">
      <alignment horizontal="center" vertical="center" wrapText="1"/>
      <protection/>
    </xf>
    <xf numFmtId="10" fontId="6" fillId="0" borderId="17" xfId="54" applyNumberFormat="1" applyFont="1" applyFill="1" applyBorder="1" applyAlignment="1" applyProtection="1">
      <alignment horizontal="center" vertical="center" wrapText="1"/>
      <protection/>
    </xf>
    <xf numFmtId="177" fontId="9" fillId="0" borderId="14"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6" fontId="7" fillId="0" borderId="9" xfId="54" applyNumberFormat="1" applyFont="1" applyFill="1" applyBorder="1" applyAlignment="1" applyProtection="1">
      <alignment horizontal="center" vertical="center" wrapText="1"/>
      <protection/>
    </xf>
    <xf numFmtId="177" fontId="0" fillId="0" borderId="14" xfId="0" applyNumberFormat="1" applyFont="1" applyFill="1" applyBorder="1" applyAlignment="1">
      <alignment horizontal="center" vertical="center"/>
    </xf>
    <xf numFmtId="176" fontId="6" fillId="0" borderId="17" xfId="54" applyNumberFormat="1" applyFont="1" applyFill="1" applyBorder="1" applyAlignment="1" applyProtection="1">
      <alignment horizontal="center" vertical="center" wrapText="1"/>
      <protection/>
    </xf>
    <xf numFmtId="177" fontId="2" fillId="0" borderId="18" xfId="0" applyNumberFormat="1" applyFont="1" applyFill="1" applyBorder="1" applyAlignment="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262626"/>
      <rgbColor rgb="00E8E8E8"/>
      <rgbColor rgb="00000000"/>
      <rgbColor rgb="00FFFFF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N91"/>
  <sheetViews>
    <sheetView tabSelected="1" view="pageBreakPreview" zoomScaleSheetLayoutView="100" workbookViewId="0" topLeftCell="A1">
      <selection activeCell="S6" sqref="S6"/>
    </sheetView>
  </sheetViews>
  <sheetFormatPr defaultColWidth="8.7109375" defaultRowHeight="12.75" outlineLevelRow="1"/>
  <cols>
    <col min="1" max="1" width="6.140625" style="4" customWidth="1"/>
    <col min="2" max="2" width="15.00390625" style="4" customWidth="1"/>
    <col min="3" max="3" width="11.28125" style="4" customWidth="1"/>
    <col min="4" max="4" width="32.28125" style="4" customWidth="1"/>
    <col min="5" max="5" width="9.8515625" style="4" customWidth="1"/>
    <col min="6" max="6" width="8.421875" style="4" customWidth="1"/>
    <col min="7" max="7" width="9.28125" style="4" customWidth="1"/>
    <col min="8" max="11" width="14.7109375" style="4" customWidth="1"/>
    <col min="12" max="12" width="11.8515625" style="4" customWidth="1"/>
    <col min="13" max="13" width="11.28125" style="5" customWidth="1"/>
    <col min="14" max="14" width="10.7109375" style="6" customWidth="1"/>
    <col min="15" max="16384" width="8.7109375" style="4" customWidth="1"/>
  </cols>
  <sheetData>
    <row r="1" spans="1:14" s="1" customFormat="1" ht="49.5" customHeight="1">
      <c r="A1" s="7" t="s">
        <v>0</v>
      </c>
      <c r="B1" s="8"/>
      <c r="C1" s="8"/>
      <c r="D1" s="7"/>
      <c r="E1" s="7"/>
      <c r="F1" s="7"/>
      <c r="G1" s="7"/>
      <c r="H1" s="7"/>
      <c r="I1" s="7"/>
      <c r="J1" s="7"/>
      <c r="K1" s="7"/>
      <c r="L1" s="7"/>
      <c r="M1" s="24"/>
      <c r="N1" s="7"/>
    </row>
    <row r="2" spans="1:14" s="2" customFormat="1" ht="24.75" customHeight="1">
      <c r="A2" s="9" t="s">
        <v>1</v>
      </c>
      <c r="B2" s="10" t="s">
        <v>2</v>
      </c>
      <c r="C2" s="10" t="s">
        <v>3</v>
      </c>
      <c r="D2" s="9" t="s">
        <v>4</v>
      </c>
      <c r="E2" s="9" t="s">
        <v>5</v>
      </c>
      <c r="F2" s="9" t="s">
        <v>6</v>
      </c>
      <c r="G2" s="9" t="s">
        <v>7</v>
      </c>
      <c r="H2" s="9" t="s">
        <v>8</v>
      </c>
      <c r="I2" s="9"/>
      <c r="J2" s="9"/>
      <c r="K2" s="9"/>
      <c r="L2" s="10" t="s">
        <v>9</v>
      </c>
      <c r="M2" s="25" t="s">
        <v>10</v>
      </c>
      <c r="N2" s="26" t="s">
        <v>11</v>
      </c>
    </row>
    <row r="3" spans="1:14" s="2" customFormat="1" ht="24.75" customHeight="1">
      <c r="A3" s="9"/>
      <c r="B3" s="10"/>
      <c r="C3" s="10"/>
      <c r="D3" s="9"/>
      <c r="E3" s="9"/>
      <c r="F3" s="9"/>
      <c r="G3" s="9"/>
      <c r="H3" s="18" t="s">
        <v>12</v>
      </c>
      <c r="I3" s="18" t="s">
        <v>13</v>
      </c>
      <c r="J3" s="18" t="s">
        <v>14</v>
      </c>
      <c r="K3" s="18" t="s">
        <v>15</v>
      </c>
      <c r="L3" s="10"/>
      <c r="M3" s="25"/>
      <c r="N3" s="26"/>
    </row>
    <row r="4" spans="1:14" s="1" customFormat="1" ht="27" customHeight="1">
      <c r="A4" s="11" t="s">
        <v>16</v>
      </c>
      <c r="B4" s="12" t="s">
        <v>17</v>
      </c>
      <c r="C4" s="12" t="s">
        <v>18</v>
      </c>
      <c r="D4" s="13" t="s">
        <v>19</v>
      </c>
      <c r="E4" s="19">
        <v>180.36</v>
      </c>
      <c r="F4" s="19">
        <v>174.84</v>
      </c>
      <c r="G4" s="20">
        <f>F4/E4</f>
        <v>0.9693945442448436</v>
      </c>
      <c r="H4" s="19">
        <v>683244.44</v>
      </c>
      <c r="I4" s="21">
        <f>I5+I8</f>
        <v>425439.73000000004</v>
      </c>
      <c r="J4" s="19">
        <f>H4-I4</f>
        <v>257804.7099999999</v>
      </c>
      <c r="K4" s="22">
        <f>J4/H4</f>
        <v>0.3773242706519499</v>
      </c>
      <c r="L4" s="22">
        <v>0.23879999999999998</v>
      </c>
      <c r="M4" s="27">
        <f>I4*L4/10000</f>
        <v>10.1595007524</v>
      </c>
      <c r="N4" s="28"/>
    </row>
    <row r="5" spans="1:14" s="1" customFormat="1" ht="16.5" customHeight="1" outlineLevel="1">
      <c r="A5" s="11">
        <v>1</v>
      </c>
      <c r="B5" s="14"/>
      <c r="C5" s="14"/>
      <c r="D5" s="13" t="s">
        <v>20</v>
      </c>
      <c r="E5" s="19"/>
      <c r="F5" s="19"/>
      <c r="G5" s="20"/>
      <c r="H5" s="19"/>
      <c r="I5" s="21">
        <f>(I6+I7)</f>
        <v>159373.58000000002</v>
      </c>
      <c r="J5" s="19"/>
      <c r="K5" s="22"/>
      <c r="L5" s="22"/>
      <c r="M5" s="27"/>
      <c r="N5" s="28"/>
    </row>
    <row r="6" spans="1:14" s="1" customFormat="1" ht="16.5" customHeight="1" outlineLevel="1">
      <c r="A6" s="15">
        <v>1.1</v>
      </c>
      <c r="B6" s="14"/>
      <c r="C6" s="14"/>
      <c r="D6" s="16" t="s">
        <v>21</v>
      </c>
      <c r="E6" s="19"/>
      <c r="F6" s="19"/>
      <c r="G6" s="20"/>
      <c r="H6" s="19"/>
      <c r="I6" s="23">
        <v>154279.19</v>
      </c>
      <c r="J6" s="19"/>
      <c r="K6" s="22"/>
      <c r="L6" s="22"/>
      <c r="M6" s="27"/>
      <c r="N6" s="28"/>
    </row>
    <row r="7" spans="1:14" s="1" customFormat="1" ht="16.5" customHeight="1" outlineLevel="1">
      <c r="A7" s="15">
        <v>1.2</v>
      </c>
      <c r="B7" s="14"/>
      <c r="C7" s="14"/>
      <c r="D7" s="16" t="s">
        <v>22</v>
      </c>
      <c r="E7" s="19"/>
      <c r="F7" s="19"/>
      <c r="G7" s="20"/>
      <c r="H7" s="19"/>
      <c r="I7" s="23">
        <v>5094.39</v>
      </c>
      <c r="J7" s="19"/>
      <c r="K7" s="22"/>
      <c r="L7" s="22"/>
      <c r="M7" s="27"/>
      <c r="N7" s="28"/>
    </row>
    <row r="8" spans="1:14" s="1" customFormat="1" ht="16.5" customHeight="1" outlineLevel="1">
      <c r="A8" s="11">
        <v>2</v>
      </c>
      <c r="B8" s="14"/>
      <c r="C8" s="14"/>
      <c r="D8" s="13" t="s">
        <v>23</v>
      </c>
      <c r="E8" s="19"/>
      <c r="F8" s="19"/>
      <c r="G8" s="20"/>
      <c r="H8" s="19"/>
      <c r="I8" s="21">
        <f>I9+I10</f>
        <v>266066.15</v>
      </c>
      <c r="J8" s="19"/>
      <c r="K8" s="22"/>
      <c r="L8" s="22"/>
      <c r="M8" s="27"/>
      <c r="N8" s="28"/>
    </row>
    <row r="9" spans="1:14" s="1" customFormat="1" ht="16.5" customHeight="1" outlineLevel="1">
      <c r="A9" s="15">
        <v>2.1</v>
      </c>
      <c r="B9" s="14"/>
      <c r="C9" s="14"/>
      <c r="D9" s="16" t="s">
        <v>21</v>
      </c>
      <c r="E9" s="19"/>
      <c r="F9" s="19"/>
      <c r="G9" s="20"/>
      <c r="H9" s="19"/>
      <c r="I9" s="23">
        <v>250966.15</v>
      </c>
      <c r="J9" s="19"/>
      <c r="K9" s="22"/>
      <c r="L9" s="22"/>
      <c r="M9" s="27"/>
      <c r="N9" s="28"/>
    </row>
    <row r="10" spans="1:14" s="1" customFormat="1" ht="16.5" customHeight="1" outlineLevel="1">
      <c r="A10" s="15">
        <v>2.2</v>
      </c>
      <c r="B10" s="17"/>
      <c r="C10" s="17"/>
      <c r="D10" s="16" t="s">
        <v>22</v>
      </c>
      <c r="E10" s="19"/>
      <c r="F10" s="19"/>
      <c r="G10" s="20"/>
      <c r="H10" s="19"/>
      <c r="I10" s="23">
        <v>15100</v>
      </c>
      <c r="J10" s="19"/>
      <c r="K10" s="22"/>
      <c r="L10" s="22"/>
      <c r="M10" s="27"/>
      <c r="N10" s="28"/>
    </row>
    <row r="11" spans="1:14" s="1" customFormat="1" ht="24.75" customHeight="1">
      <c r="A11" s="11" t="s">
        <v>24</v>
      </c>
      <c r="B11" s="12" t="s">
        <v>25</v>
      </c>
      <c r="C11" s="12" t="s">
        <v>18</v>
      </c>
      <c r="D11" s="13" t="s">
        <v>19</v>
      </c>
      <c r="E11" s="19">
        <v>300</v>
      </c>
      <c r="F11" s="19">
        <v>175</v>
      </c>
      <c r="G11" s="20">
        <f>F11/E11</f>
        <v>0.5833333333333334</v>
      </c>
      <c r="H11" s="19">
        <v>707123.23</v>
      </c>
      <c r="I11" s="21">
        <f>I12+I15</f>
        <v>389387.93999999994</v>
      </c>
      <c r="J11" s="19">
        <f>H11-I11</f>
        <v>317735.29000000004</v>
      </c>
      <c r="K11" s="22">
        <f>J11/H11</f>
        <v>0.44933510386867087</v>
      </c>
      <c r="L11" s="22">
        <v>0.23879999999999998</v>
      </c>
      <c r="M11" s="27">
        <f>I11*L11/10000</f>
        <v>9.298584007199997</v>
      </c>
      <c r="N11" s="28"/>
    </row>
    <row r="12" spans="1:14" s="1" customFormat="1" ht="16.5" customHeight="1">
      <c r="A12" s="11">
        <v>1</v>
      </c>
      <c r="B12" s="14"/>
      <c r="C12" s="14"/>
      <c r="D12" s="13" t="s">
        <v>20</v>
      </c>
      <c r="E12" s="19"/>
      <c r="F12" s="19"/>
      <c r="G12" s="20"/>
      <c r="H12" s="19"/>
      <c r="I12" s="21">
        <f>I13+I14</f>
        <v>118342.84</v>
      </c>
      <c r="J12" s="19"/>
      <c r="K12" s="22"/>
      <c r="L12" s="22"/>
      <c r="M12" s="27"/>
      <c r="N12" s="28"/>
    </row>
    <row r="13" spans="1:14" s="1" customFormat="1" ht="16.5" customHeight="1">
      <c r="A13" s="15">
        <v>1.1</v>
      </c>
      <c r="B13" s="14"/>
      <c r="C13" s="14"/>
      <c r="D13" s="16" t="s">
        <v>21</v>
      </c>
      <c r="E13" s="19"/>
      <c r="F13" s="19"/>
      <c r="G13" s="20"/>
      <c r="H13" s="19"/>
      <c r="I13" s="23">
        <v>116176.06</v>
      </c>
      <c r="J13" s="19"/>
      <c r="K13" s="22"/>
      <c r="L13" s="22"/>
      <c r="M13" s="27"/>
      <c r="N13" s="28"/>
    </row>
    <row r="14" spans="1:14" s="1" customFormat="1" ht="16.5" customHeight="1">
      <c r="A14" s="15">
        <v>1.2</v>
      </c>
      <c r="B14" s="14"/>
      <c r="C14" s="14"/>
      <c r="D14" s="16" t="s">
        <v>22</v>
      </c>
      <c r="E14" s="19"/>
      <c r="F14" s="19"/>
      <c r="G14" s="20"/>
      <c r="H14" s="19"/>
      <c r="I14" s="23">
        <v>2166.78</v>
      </c>
      <c r="J14" s="19"/>
      <c r="K14" s="22"/>
      <c r="L14" s="22"/>
      <c r="M14" s="27"/>
      <c r="N14" s="28"/>
    </row>
    <row r="15" spans="1:14" s="1" customFormat="1" ht="16.5" customHeight="1">
      <c r="A15" s="11">
        <v>2</v>
      </c>
      <c r="B15" s="14"/>
      <c r="C15" s="14"/>
      <c r="D15" s="13" t="s">
        <v>23</v>
      </c>
      <c r="E15" s="19"/>
      <c r="F15" s="19"/>
      <c r="G15" s="20"/>
      <c r="H15" s="19"/>
      <c r="I15" s="21">
        <f>I16+I17</f>
        <v>271045.1</v>
      </c>
      <c r="J15" s="19"/>
      <c r="K15" s="22"/>
      <c r="L15" s="22"/>
      <c r="M15" s="27"/>
      <c r="N15" s="28"/>
    </row>
    <row r="16" spans="1:14" s="1" customFormat="1" ht="16.5" customHeight="1">
      <c r="A16" s="15">
        <v>2.1</v>
      </c>
      <c r="B16" s="14"/>
      <c r="C16" s="14"/>
      <c r="D16" s="16" t="s">
        <v>21</v>
      </c>
      <c r="E16" s="19"/>
      <c r="F16" s="19"/>
      <c r="G16" s="20"/>
      <c r="H16" s="19"/>
      <c r="I16" s="23">
        <v>259945.11</v>
      </c>
      <c r="J16" s="19"/>
      <c r="K16" s="22"/>
      <c r="L16" s="22"/>
      <c r="M16" s="27"/>
      <c r="N16" s="28"/>
    </row>
    <row r="17" spans="1:14" s="1" customFormat="1" ht="16.5" customHeight="1">
      <c r="A17" s="15">
        <v>2.2</v>
      </c>
      <c r="B17" s="17"/>
      <c r="C17" s="17"/>
      <c r="D17" s="16" t="s">
        <v>22</v>
      </c>
      <c r="E17" s="19"/>
      <c r="F17" s="19"/>
      <c r="G17" s="20"/>
      <c r="H17" s="19"/>
      <c r="I17" s="23">
        <v>11099.99</v>
      </c>
      <c r="J17" s="19"/>
      <c r="K17" s="22"/>
      <c r="L17" s="22"/>
      <c r="M17" s="27"/>
      <c r="N17" s="28"/>
    </row>
    <row r="18" spans="1:14" s="1" customFormat="1" ht="27" customHeight="1">
      <c r="A18" s="11" t="s">
        <v>26</v>
      </c>
      <c r="B18" s="12" t="s">
        <v>27</v>
      </c>
      <c r="C18" s="12" t="s">
        <v>18</v>
      </c>
      <c r="D18" s="13" t="s">
        <v>19</v>
      </c>
      <c r="E18" s="19">
        <v>199.68</v>
      </c>
      <c r="F18" s="19">
        <v>145.6</v>
      </c>
      <c r="G18" s="20">
        <f>F18/E18</f>
        <v>0.7291666666666666</v>
      </c>
      <c r="H18" s="19">
        <v>743182.89</v>
      </c>
      <c r="I18" s="21">
        <f>I19+I22</f>
        <v>434097.44999999995</v>
      </c>
      <c r="J18" s="19">
        <f>H18-I18</f>
        <v>309085.44000000006</v>
      </c>
      <c r="K18" s="22">
        <f>J18/H18</f>
        <v>0.41589418184802407</v>
      </c>
      <c r="L18" s="22">
        <v>0.23879999999999998</v>
      </c>
      <c r="M18" s="27">
        <f>I18*L18/10000</f>
        <v>10.366247105999998</v>
      </c>
      <c r="N18" s="28"/>
    </row>
    <row r="19" spans="1:14" s="1" customFormat="1" ht="16.5" customHeight="1">
      <c r="A19" s="11">
        <v>1</v>
      </c>
      <c r="B19" s="14"/>
      <c r="C19" s="14"/>
      <c r="D19" s="13" t="s">
        <v>20</v>
      </c>
      <c r="E19" s="19"/>
      <c r="F19" s="19"/>
      <c r="G19" s="20"/>
      <c r="H19" s="19"/>
      <c r="I19" s="21">
        <f>I20+I21</f>
        <v>165191.97</v>
      </c>
      <c r="J19" s="19"/>
      <c r="K19" s="22"/>
      <c r="L19" s="22"/>
      <c r="M19" s="27"/>
      <c r="N19" s="28"/>
    </row>
    <row r="20" spans="1:14" s="1" customFormat="1" ht="16.5" customHeight="1">
      <c r="A20" s="15">
        <v>1.1</v>
      </c>
      <c r="B20" s="14"/>
      <c r="C20" s="14"/>
      <c r="D20" s="16" t="s">
        <v>21</v>
      </c>
      <c r="E20" s="19"/>
      <c r="F20" s="19"/>
      <c r="G20" s="20"/>
      <c r="H20" s="19"/>
      <c r="I20" s="23">
        <v>160470.99</v>
      </c>
      <c r="J20" s="19"/>
      <c r="K20" s="22"/>
      <c r="L20" s="22"/>
      <c r="M20" s="27"/>
      <c r="N20" s="28"/>
    </row>
    <row r="21" spans="1:14" s="1" customFormat="1" ht="16.5" customHeight="1">
      <c r="A21" s="15">
        <v>1.2</v>
      </c>
      <c r="B21" s="14"/>
      <c r="C21" s="14"/>
      <c r="D21" s="16" t="s">
        <v>22</v>
      </c>
      <c r="E21" s="19"/>
      <c r="F21" s="19"/>
      <c r="G21" s="20"/>
      <c r="H21" s="19"/>
      <c r="I21" s="23">
        <v>4720.98</v>
      </c>
      <c r="J21" s="19"/>
      <c r="K21" s="22"/>
      <c r="L21" s="22"/>
      <c r="M21" s="27"/>
      <c r="N21" s="28"/>
    </row>
    <row r="22" spans="1:14" s="1" customFormat="1" ht="16.5" customHeight="1">
      <c r="A22" s="11">
        <v>2</v>
      </c>
      <c r="B22" s="14"/>
      <c r="C22" s="14"/>
      <c r="D22" s="13" t="s">
        <v>23</v>
      </c>
      <c r="E22" s="19"/>
      <c r="F22" s="19"/>
      <c r="G22" s="20"/>
      <c r="H22" s="19"/>
      <c r="I22" s="21">
        <f>I23+I24</f>
        <v>268905.48</v>
      </c>
      <c r="J22" s="19"/>
      <c r="K22" s="22"/>
      <c r="L22" s="22"/>
      <c r="M22" s="27"/>
      <c r="N22" s="28"/>
    </row>
    <row r="23" spans="1:14" s="1" customFormat="1" ht="16.5" customHeight="1">
      <c r="A23" s="15">
        <v>2.1</v>
      </c>
      <c r="B23" s="14"/>
      <c r="C23" s="14"/>
      <c r="D23" s="16" t="s">
        <v>21</v>
      </c>
      <c r="E23" s="19"/>
      <c r="F23" s="19"/>
      <c r="G23" s="20"/>
      <c r="H23" s="19"/>
      <c r="I23" s="23">
        <v>259105.49</v>
      </c>
      <c r="J23" s="19"/>
      <c r="K23" s="22"/>
      <c r="L23" s="22"/>
      <c r="M23" s="27"/>
      <c r="N23" s="28"/>
    </row>
    <row r="24" spans="1:14" s="1" customFormat="1" ht="16.5" customHeight="1">
      <c r="A24" s="15">
        <v>2.2</v>
      </c>
      <c r="B24" s="17"/>
      <c r="C24" s="17"/>
      <c r="D24" s="16" t="s">
        <v>22</v>
      </c>
      <c r="E24" s="19"/>
      <c r="F24" s="19"/>
      <c r="G24" s="20"/>
      <c r="H24" s="19"/>
      <c r="I24" s="23">
        <v>9799.99</v>
      </c>
      <c r="J24" s="19"/>
      <c r="K24" s="22"/>
      <c r="L24" s="22"/>
      <c r="M24" s="27"/>
      <c r="N24" s="28"/>
    </row>
    <row r="25" spans="1:14" s="1" customFormat="1" ht="27.75" customHeight="1">
      <c r="A25" s="11" t="s">
        <v>28</v>
      </c>
      <c r="B25" s="12" t="s">
        <v>29</v>
      </c>
      <c r="C25" s="12" t="s">
        <v>18</v>
      </c>
      <c r="D25" s="13" t="s">
        <v>30</v>
      </c>
      <c r="E25" s="19">
        <v>214</v>
      </c>
      <c r="F25" s="19">
        <v>184</v>
      </c>
      <c r="G25" s="20">
        <f>F25/E25</f>
        <v>0.8598130841121495</v>
      </c>
      <c r="H25" s="19">
        <v>747653.58</v>
      </c>
      <c r="I25" s="21">
        <f>I26+I29</f>
        <v>494646.14</v>
      </c>
      <c r="J25" s="19">
        <f>H25-I25</f>
        <v>253007.43999999994</v>
      </c>
      <c r="K25" s="22">
        <f>J25/H25</f>
        <v>0.33840196418239576</v>
      </c>
      <c r="L25" s="22">
        <v>0.23879999999999998</v>
      </c>
      <c r="M25" s="27">
        <f>I25*L25/10000</f>
        <v>11.8121498232</v>
      </c>
      <c r="N25" s="28"/>
    </row>
    <row r="26" spans="1:14" s="1" customFormat="1" ht="16.5" customHeight="1">
      <c r="A26" s="11">
        <v>1</v>
      </c>
      <c r="B26" s="14"/>
      <c r="C26" s="14"/>
      <c r="D26" s="13" t="s">
        <v>20</v>
      </c>
      <c r="E26" s="19"/>
      <c r="F26" s="19"/>
      <c r="G26" s="20"/>
      <c r="H26" s="19"/>
      <c r="I26" s="21">
        <f>I27+I28</f>
        <v>204325.54</v>
      </c>
      <c r="J26" s="19"/>
      <c r="K26" s="22"/>
      <c r="L26" s="22"/>
      <c r="M26" s="27"/>
      <c r="N26" s="28"/>
    </row>
    <row r="27" spans="1:14" s="1" customFormat="1" ht="16.5" customHeight="1">
      <c r="A27" s="15">
        <v>1.1</v>
      </c>
      <c r="B27" s="14"/>
      <c r="C27" s="14"/>
      <c r="D27" s="16" t="s">
        <v>21</v>
      </c>
      <c r="E27" s="19"/>
      <c r="F27" s="19"/>
      <c r="G27" s="20"/>
      <c r="H27" s="19"/>
      <c r="I27" s="23">
        <v>202748.7</v>
      </c>
      <c r="J27" s="19"/>
      <c r="K27" s="22"/>
      <c r="L27" s="22"/>
      <c r="M27" s="27"/>
      <c r="N27" s="28"/>
    </row>
    <row r="28" spans="1:14" s="1" customFormat="1" ht="16.5" customHeight="1">
      <c r="A28" s="15">
        <v>1.2</v>
      </c>
      <c r="B28" s="14"/>
      <c r="C28" s="14"/>
      <c r="D28" s="16" t="s">
        <v>22</v>
      </c>
      <c r="E28" s="19"/>
      <c r="F28" s="19"/>
      <c r="G28" s="20"/>
      <c r="H28" s="19"/>
      <c r="I28" s="23">
        <v>1576.84</v>
      </c>
      <c r="J28" s="19"/>
      <c r="K28" s="22"/>
      <c r="L28" s="22"/>
      <c r="M28" s="27"/>
      <c r="N28" s="28"/>
    </row>
    <row r="29" spans="1:14" s="1" customFormat="1" ht="16.5" customHeight="1">
      <c r="A29" s="11">
        <v>2</v>
      </c>
      <c r="B29" s="14"/>
      <c r="C29" s="14"/>
      <c r="D29" s="13" t="s">
        <v>23</v>
      </c>
      <c r="E29" s="19"/>
      <c r="F29" s="19"/>
      <c r="G29" s="20"/>
      <c r="H29" s="19"/>
      <c r="I29" s="21">
        <f>I30+I31</f>
        <v>290320.6</v>
      </c>
      <c r="J29" s="19"/>
      <c r="K29" s="22"/>
      <c r="L29" s="22"/>
      <c r="M29" s="27"/>
      <c r="N29" s="28"/>
    </row>
    <row r="30" spans="1:14" s="1" customFormat="1" ht="16.5" customHeight="1">
      <c r="A30" s="15">
        <v>2.1</v>
      </c>
      <c r="B30" s="14"/>
      <c r="C30" s="14"/>
      <c r="D30" s="16" t="s">
        <v>21</v>
      </c>
      <c r="E30" s="19"/>
      <c r="F30" s="19"/>
      <c r="G30" s="20"/>
      <c r="H30" s="19"/>
      <c r="I30" s="23">
        <v>277820.6</v>
      </c>
      <c r="J30" s="19"/>
      <c r="K30" s="22"/>
      <c r="L30" s="22"/>
      <c r="M30" s="27"/>
      <c r="N30" s="28"/>
    </row>
    <row r="31" spans="1:14" s="1" customFormat="1" ht="16.5" customHeight="1">
      <c r="A31" s="15">
        <v>2.2</v>
      </c>
      <c r="B31" s="17"/>
      <c r="C31" s="17"/>
      <c r="D31" s="16" t="s">
        <v>22</v>
      </c>
      <c r="E31" s="19"/>
      <c r="F31" s="19"/>
      <c r="G31" s="20"/>
      <c r="H31" s="19"/>
      <c r="I31" s="23">
        <v>12500</v>
      </c>
      <c r="J31" s="19"/>
      <c r="K31" s="22"/>
      <c r="L31" s="22"/>
      <c r="M31" s="27"/>
      <c r="N31" s="28"/>
    </row>
    <row r="32" spans="1:14" s="1" customFormat="1" ht="33" customHeight="1">
      <c r="A32" s="11" t="s">
        <v>31</v>
      </c>
      <c r="B32" s="12" t="s">
        <v>32</v>
      </c>
      <c r="C32" s="12" t="s">
        <v>18</v>
      </c>
      <c r="D32" s="13" t="s">
        <v>19</v>
      </c>
      <c r="E32" s="19">
        <v>1204.97</v>
      </c>
      <c r="F32" s="19">
        <v>145.6</v>
      </c>
      <c r="G32" s="20">
        <v>0.21</v>
      </c>
      <c r="H32" s="19">
        <v>1166868.27</v>
      </c>
      <c r="I32" s="21">
        <f>I33+I36</f>
        <v>431876.62</v>
      </c>
      <c r="J32" s="19">
        <f>H32-I32</f>
        <v>734991.65</v>
      </c>
      <c r="K32" s="22">
        <f>J32/H32</f>
        <v>0.629883997102775</v>
      </c>
      <c r="L32" s="22">
        <v>0.23879999999999998</v>
      </c>
      <c r="M32" s="27">
        <f>I32*L32/10000</f>
        <v>10.3132136856</v>
      </c>
      <c r="N32" s="29"/>
    </row>
    <row r="33" spans="1:14" s="1" customFormat="1" ht="16.5" customHeight="1">
      <c r="A33" s="11">
        <v>1</v>
      </c>
      <c r="B33" s="14"/>
      <c r="C33" s="14"/>
      <c r="D33" s="13" t="s">
        <v>20</v>
      </c>
      <c r="E33" s="19"/>
      <c r="F33" s="19"/>
      <c r="G33" s="20"/>
      <c r="H33" s="19"/>
      <c r="I33" s="21">
        <f>I34+I35</f>
        <v>121264.99</v>
      </c>
      <c r="J33" s="19"/>
      <c r="K33" s="22"/>
      <c r="L33" s="22"/>
      <c r="M33" s="27"/>
      <c r="N33" s="29"/>
    </row>
    <row r="34" spans="1:14" s="1" customFormat="1" ht="16.5" customHeight="1">
      <c r="A34" s="15">
        <v>1.1</v>
      </c>
      <c r="B34" s="14"/>
      <c r="C34" s="14"/>
      <c r="D34" s="16" t="s">
        <v>21</v>
      </c>
      <c r="E34" s="19"/>
      <c r="F34" s="19"/>
      <c r="G34" s="20"/>
      <c r="H34" s="19"/>
      <c r="I34" s="23">
        <v>120657.55</v>
      </c>
      <c r="J34" s="19"/>
      <c r="K34" s="22"/>
      <c r="L34" s="22"/>
      <c r="M34" s="27"/>
      <c r="N34" s="29"/>
    </row>
    <row r="35" spans="1:14" s="1" customFormat="1" ht="16.5" customHeight="1">
      <c r="A35" s="15">
        <v>1.2</v>
      </c>
      <c r="B35" s="14"/>
      <c r="C35" s="14"/>
      <c r="D35" s="16" t="s">
        <v>22</v>
      </c>
      <c r="E35" s="19"/>
      <c r="F35" s="19"/>
      <c r="G35" s="20"/>
      <c r="H35" s="19"/>
      <c r="I35" s="23">
        <v>607.44</v>
      </c>
      <c r="J35" s="19"/>
      <c r="K35" s="22"/>
      <c r="L35" s="22"/>
      <c r="M35" s="27"/>
      <c r="N35" s="29"/>
    </row>
    <row r="36" spans="1:14" s="1" customFormat="1" ht="16.5" customHeight="1">
      <c r="A36" s="11">
        <v>2</v>
      </c>
      <c r="B36" s="14"/>
      <c r="C36" s="14"/>
      <c r="D36" s="13" t="s">
        <v>23</v>
      </c>
      <c r="E36" s="19"/>
      <c r="F36" s="19"/>
      <c r="G36" s="20"/>
      <c r="H36" s="19"/>
      <c r="I36" s="21">
        <f>I37+I38</f>
        <v>310611.63</v>
      </c>
      <c r="J36" s="19"/>
      <c r="K36" s="22"/>
      <c r="L36" s="22"/>
      <c r="M36" s="27"/>
      <c r="N36" s="29"/>
    </row>
    <row r="37" spans="1:14" s="1" customFormat="1" ht="16.5" customHeight="1">
      <c r="A37" s="15">
        <v>2.1</v>
      </c>
      <c r="B37" s="14"/>
      <c r="C37" s="14"/>
      <c r="D37" s="16" t="s">
        <v>21</v>
      </c>
      <c r="E37" s="19"/>
      <c r="F37" s="19"/>
      <c r="G37" s="20"/>
      <c r="H37" s="19"/>
      <c r="I37" s="23">
        <v>297611.64</v>
      </c>
      <c r="J37" s="19"/>
      <c r="K37" s="22"/>
      <c r="L37" s="22"/>
      <c r="M37" s="27"/>
      <c r="N37" s="29"/>
    </row>
    <row r="38" spans="1:14" s="1" customFormat="1" ht="16.5" customHeight="1">
      <c r="A38" s="15">
        <v>2.2</v>
      </c>
      <c r="B38" s="17"/>
      <c r="C38" s="17"/>
      <c r="D38" s="16" t="s">
        <v>22</v>
      </c>
      <c r="E38" s="19"/>
      <c r="F38" s="19"/>
      <c r="G38" s="20"/>
      <c r="H38" s="19"/>
      <c r="I38" s="23">
        <v>12999.99</v>
      </c>
      <c r="J38" s="19"/>
      <c r="K38" s="22"/>
      <c r="L38" s="22"/>
      <c r="M38" s="27"/>
      <c r="N38" s="29"/>
    </row>
    <row r="39" spans="1:14" s="2" customFormat="1" ht="27" customHeight="1">
      <c r="A39" s="11" t="s">
        <v>33</v>
      </c>
      <c r="B39" s="12" t="s">
        <v>34</v>
      </c>
      <c r="C39" s="12" t="s">
        <v>35</v>
      </c>
      <c r="D39" s="13" t="s">
        <v>19</v>
      </c>
      <c r="E39" s="19">
        <v>542.5</v>
      </c>
      <c r="F39" s="19"/>
      <c r="G39" s="20"/>
      <c r="H39" s="19">
        <v>1246826.04</v>
      </c>
      <c r="I39" s="21">
        <f>I40</f>
        <v>830113.38</v>
      </c>
      <c r="J39" s="19">
        <f>H39-I39</f>
        <v>416712.66000000003</v>
      </c>
      <c r="K39" s="22">
        <v>0.37746986684748496</v>
      </c>
      <c r="L39" s="22">
        <v>0.23879999999999998</v>
      </c>
      <c r="M39" s="27">
        <f>I39*L39/10000</f>
        <v>19.8231075144</v>
      </c>
      <c r="N39" s="28"/>
    </row>
    <row r="40" spans="1:14" s="2" customFormat="1" ht="16.5" customHeight="1">
      <c r="A40" s="11">
        <v>1</v>
      </c>
      <c r="B40" s="14"/>
      <c r="C40" s="14"/>
      <c r="D40" s="13" t="s">
        <v>20</v>
      </c>
      <c r="E40" s="19"/>
      <c r="F40" s="19"/>
      <c r="G40" s="20"/>
      <c r="H40" s="19"/>
      <c r="I40" s="21">
        <f>I41+I42</f>
        <v>830113.38</v>
      </c>
      <c r="J40" s="19"/>
      <c r="K40" s="22"/>
      <c r="L40" s="22"/>
      <c r="M40" s="27"/>
      <c r="N40" s="28"/>
    </row>
    <row r="41" spans="1:14" s="2" customFormat="1" ht="16.5" customHeight="1">
      <c r="A41" s="15">
        <v>1.1</v>
      </c>
      <c r="B41" s="14"/>
      <c r="C41" s="14"/>
      <c r="D41" s="16" t="s">
        <v>21</v>
      </c>
      <c r="E41" s="19"/>
      <c r="F41" s="19"/>
      <c r="G41" s="20"/>
      <c r="H41" s="19"/>
      <c r="I41" s="23">
        <v>713492.41</v>
      </c>
      <c r="J41" s="19"/>
      <c r="K41" s="22"/>
      <c r="L41" s="22"/>
      <c r="M41" s="27"/>
      <c r="N41" s="28"/>
    </row>
    <row r="42" spans="1:14" s="2" customFormat="1" ht="16.5" customHeight="1">
      <c r="A42" s="15">
        <v>1.2</v>
      </c>
      <c r="B42" s="17"/>
      <c r="C42" s="17"/>
      <c r="D42" s="16" t="s">
        <v>22</v>
      </c>
      <c r="E42" s="19"/>
      <c r="F42" s="19"/>
      <c r="G42" s="20"/>
      <c r="H42" s="19"/>
      <c r="I42" s="23">
        <v>116620.97</v>
      </c>
      <c r="J42" s="19"/>
      <c r="K42" s="22"/>
      <c r="L42" s="22"/>
      <c r="M42" s="27"/>
      <c r="N42" s="28"/>
    </row>
    <row r="43" spans="1:14" s="1" customFormat="1" ht="24" customHeight="1">
      <c r="A43" s="11" t="s">
        <v>36</v>
      </c>
      <c r="B43" s="12" t="s">
        <v>37</v>
      </c>
      <c r="C43" s="12" t="s">
        <v>35</v>
      </c>
      <c r="D43" s="13" t="s">
        <v>19</v>
      </c>
      <c r="E43" s="19">
        <v>333.36</v>
      </c>
      <c r="F43" s="19">
        <v>210.6</v>
      </c>
      <c r="G43" s="20">
        <f>F43/E43</f>
        <v>0.6317494600431965</v>
      </c>
      <c r="H43" s="19">
        <v>1121034.2100000002</v>
      </c>
      <c r="I43" s="21">
        <f>I44+I48</f>
        <v>648636.8</v>
      </c>
      <c r="J43" s="19">
        <f>H43-I43</f>
        <v>472397.41000000015</v>
      </c>
      <c r="K43" s="22">
        <f>J43/H43</f>
        <v>0.42139428554994773</v>
      </c>
      <c r="L43" s="22">
        <v>0.23879999999999998</v>
      </c>
      <c r="M43" s="27">
        <f>I43*L43/10000</f>
        <v>15.489446784</v>
      </c>
      <c r="N43" s="28"/>
    </row>
    <row r="44" spans="1:14" s="1" customFormat="1" ht="16.5" customHeight="1">
      <c r="A44" s="11">
        <v>1</v>
      </c>
      <c r="B44" s="14"/>
      <c r="C44" s="14"/>
      <c r="D44" s="13" t="s">
        <v>20</v>
      </c>
      <c r="E44" s="19"/>
      <c r="F44" s="19"/>
      <c r="G44" s="20"/>
      <c r="H44" s="19"/>
      <c r="I44" s="21">
        <f>I45+I46+I47</f>
        <v>188762.87</v>
      </c>
      <c r="J44" s="19"/>
      <c r="K44" s="22"/>
      <c r="L44" s="22"/>
      <c r="M44" s="27"/>
      <c r="N44" s="28"/>
    </row>
    <row r="45" spans="1:14" s="1" customFormat="1" ht="16.5" customHeight="1">
      <c r="A45" s="15">
        <v>1.1</v>
      </c>
      <c r="B45" s="14"/>
      <c r="C45" s="14"/>
      <c r="D45" s="16" t="s">
        <v>21</v>
      </c>
      <c r="E45" s="19"/>
      <c r="F45" s="19"/>
      <c r="G45" s="20"/>
      <c r="H45" s="19"/>
      <c r="I45" s="23">
        <v>141001.05</v>
      </c>
      <c r="J45" s="19"/>
      <c r="K45" s="22"/>
      <c r="L45" s="22"/>
      <c r="M45" s="27"/>
      <c r="N45" s="28"/>
    </row>
    <row r="46" spans="1:14" s="1" customFormat="1" ht="16.5" customHeight="1">
      <c r="A46" s="15">
        <v>1.2</v>
      </c>
      <c r="B46" s="14"/>
      <c r="C46" s="14"/>
      <c r="D46" s="16" t="s">
        <v>22</v>
      </c>
      <c r="E46" s="19"/>
      <c r="F46" s="19"/>
      <c r="G46" s="20"/>
      <c r="H46" s="19"/>
      <c r="I46" s="23">
        <v>3230.7</v>
      </c>
      <c r="J46" s="19"/>
      <c r="K46" s="22"/>
      <c r="L46" s="22"/>
      <c r="M46" s="27"/>
      <c r="N46" s="28"/>
    </row>
    <row r="47" spans="1:14" s="1" customFormat="1" ht="16.5" customHeight="1">
      <c r="A47" s="15">
        <v>1.3</v>
      </c>
      <c r="B47" s="14"/>
      <c r="C47" s="14"/>
      <c r="D47" s="16" t="s">
        <v>38</v>
      </c>
      <c r="E47" s="19"/>
      <c r="F47" s="19"/>
      <c r="G47" s="20"/>
      <c r="H47" s="19"/>
      <c r="I47" s="23">
        <v>44531.12</v>
      </c>
      <c r="J47" s="19"/>
      <c r="K47" s="22"/>
      <c r="L47" s="22"/>
      <c r="M47" s="27"/>
      <c r="N47" s="28"/>
    </row>
    <row r="48" spans="1:14" s="1" customFormat="1" ht="16.5" customHeight="1">
      <c r="A48" s="11">
        <v>2</v>
      </c>
      <c r="B48" s="14"/>
      <c r="C48" s="14"/>
      <c r="D48" s="13" t="s">
        <v>23</v>
      </c>
      <c r="E48" s="19"/>
      <c r="F48" s="19"/>
      <c r="G48" s="20"/>
      <c r="H48" s="19"/>
      <c r="I48" s="21">
        <f>I49+I50</f>
        <v>459873.93</v>
      </c>
      <c r="J48" s="19"/>
      <c r="K48" s="22"/>
      <c r="L48" s="22"/>
      <c r="M48" s="27"/>
      <c r="N48" s="28"/>
    </row>
    <row r="49" spans="1:14" s="1" customFormat="1" ht="16.5" customHeight="1">
      <c r="A49" s="15">
        <v>2.1</v>
      </c>
      <c r="B49" s="14"/>
      <c r="C49" s="14"/>
      <c r="D49" s="16" t="s">
        <v>21</v>
      </c>
      <c r="E49" s="19"/>
      <c r="F49" s="19"/>
      <c r="G49" s="20"/>
      <c r="H49" s="19"/>
      <c r="I49" s="23">
        <v>421873.92</v>
      </c>
      <c r="J49" s="19"/>
      <c r="K49" s="22"/>
      <c r="L49" s="22"/>
      <c r="M49" s="27"/>
      <c r="N49" s="28"/>
    </row>
    <row r="50" spans="1:14" s="1" customFormat="1" ht="16.5" customHeight="1">
      <c r="A50" s="15">
        <v>2.2</v>
      </c>
      <c r="B50" s="17"/>
      <c r="C50" s="17"/>
      <c r="D50" s="16" t="s">
        <v>22</v>
      </c>
      <c r="E50" s="19"/>
      <c r="F50" s="19"/>
      <c r="G50" s="20"/>
      <c r="H50" s="19"/>
      <c r="I50" s="23">
        <v>38000.01</v>
      </c>
      <c r="J50" s="19"/>
      <c r="K50" s="22"/>
      <c r="L50" s="22"/>
      <c r="M50" s="27"/>
      <c r="N50" s="28"/>
    </row>
    <row r="51" spans="1:14" s="1" customFormat="1" ht="27" customHeight="1">
      <c r="A51" s="11" t="s">
        <v>39</v>
      </c>
      <c r="B51" s="12" t="s">
        <v>40</v>
      </c>
      <c r="C51" s="12" t="s">
        <v>41</v>
      </c>
      <c r="D51" s="13" t="s">
        <v>19</v>
      </c>
      <c r="E51" s="19">
        <v>552.3</v>
      </c>
      <c r="F51" s="19">
        <v>149.5</v>
      </c>
      <c r="G51" s="20">
        <f>F51/E51</f>
        <v>0.2706862212565635</v>
      </c>
      <c r="H51" s="19">
        <v>886439.57</v>
      </c>
      <c r="I51" s="21">
        <f>I52+I56</f>
        <v>445263.70000000007</v>
      </c>
      <c r="J51" s="19">
        <f>H51-I51</f>
        <v>441175.8699999999</v>
      </c>
      <c r="K51" s="22">
        <f>J51/H51</f>
        <v>0.4976942421467037</v>
      </c>
      <c r="L51" s="22">
        <v>0.23879999999999998</v>
      </c>
      <c r="M51" s="27">
        <f>I51*L51/10000</f>
        <v>10.632897156</v>
      </c>
      <c r="N51" s="28"/>
    </row>
    <row r="52" spans="1:14" s="1" customFormat="1" ht="16.5" customHeight="1">
      <c r="A52" s="11">
        <v>1</v>
      </c>
      <c r="B52" s="14"/>
      <c r="C52" s="14"/>
      <c r="D52" s="13" t="s">
        <v>20</v>
      </c>
      <c r="E52" s="19"/>
      <c r="F52" s="19"/>
      <c r="G52" s="20"/>
      <c r="H52" s="19"/>
      <c r="I52" s="21">
        <f>I53+I54+I55</f>
        <v>127263.53</v>
      </c>
      <c r="J52" s="19"/>
      <c r="K52" s="22"/>
      <c r="L52" s="22"/>
      <c r="M52" s="27"/>
      <c r="N52" s="28"/>
    </row>
    <row r="53" spans="1:14" s="1" customFormat="1" ht="16.5" customHeight="1">
      <c r="A53" s="15">
        <v>1.1</v>
      </c>
      <c r="B53" s="14"/>
      <c r="C53" s="14"/>
      <c r="D53" s="16" t="s">
        <v>21</v>
      </c>
      <c r="E53" s="19"/>
      <c r="F53" s="19"/>
      <c r="G53" s="20"/>
      <c r="H53" s="19"/>
      <c r="I53" s="23">
        <v>87731.72</v>
      </c>
      <c r="J53" s="19"/>
      <c r="K53" s="22"/>
      <c r="L53" s="22"/>
      <c r="M53" s="27"/>
      <c r="N53" s="28"/>
    </row>
    <row r="54" spans="1:14" s="1" customFormat="1" ht="16.5" customHeight="1">
      <c r="A54" s="15">
        <v>1.2</v>
      </c>
      <c r="B54" s="14"/>
      <c r="C54" s="14"/>
      <c r="D54" s="16" t="s">
        <v>22</v>
      </c>
      <c r="E54" s="19"/>
      <c r="F54" s="19"/>
      <c r="G54" s="20"/>
      <c r="H54" s="19"/>
      <c r="I54" s="23">
        <v>1247.04</v>
      </c>
      <c r="J54" s="19"/>
      <c r="K54" s="22"/>
      <c r="L54" s="22"/>
      <c r="M54" s="27"/>
      <c r="N54" s="28"/>
    </row>
    <row r="55" spans="1:14" s="1" customFormat="1" ht="16.5" customHeight="1">
      <c r="A55" s="15">
        <v>1.3</v>
      </c>
      <c r="B55" s="14"/>
      <c r="C55" s="14"/>
      <c r="D55" s="16" t="s">
        <v>38</v>
      </c>
      <c r="E55" s="19"/>
      <c r="F55" s="19"/>
      <c r="G55" s="20"/>
      <c r="H55" s="19"/>
      <c r="I55" s="23">
        <v>38284.77</v>
      </c>
      <c r="J55" s="19"/>
      <c r="K55" s="22"/>
      <c r="L55" s="22"/>
      <c r="M55" s="27"/>
      <c r="N55" s="28"/>
    </row>
    <row r="56" spans="1:14" s="1" customFormat="1" ht="16.5" customHeight="1">
      <c r="A56" s="11">
        <v>2</v>
      </c>
      <c r="B56" s="14"/>
      <c r="C56" s="14"/>
      <c r="D56" s="13" t="s">
        <v>23</v>
      </c>
      <c r="E56" s="19"/>
      <c r="F56" s="19"/>
      <c r="G56" s="20"/>
      <c r="H56" s="19"/>
      <c r="I56" s="21">
        <f>I57+I58</f>
        <v>318000.17000000004</v>
      </c>
      <c r="J56" s="19"/>
      <c r="K56" s="22"/>
      <c r="L56" s="22"/>
      <c r="M56" s="27"/>
      <c r="N56" s="28"/>
    </row>
    <row r="57" spans="1:14" s="1" customFormat="1" ht="16.5" customHeight="1">
      <c r="A57" s="15">
        <v>2.1</v>
      </c>
      <c r="B57" s="14"/>
      <c r="C57" s="14"/>
      <c r="D57" s="16" t="s">
        <v>21</v>
      </c>
      <c r="E57" s="19"/>
      <c r="F57" s="19"/>
      <c r="G57" s="20"/>
      <c r="H57" s="19"/>
      <c r="I57" s="23">
        <v>250000.17</v>
      </c>
      <c r="J57" s="19"/>
      <c r="K57" s="22"/>
      <c r="L57" s="22"/>
      <c r="M57" s="27"/>
      <c r="N57" s="28"/>
    </row>
    <row r="58" spans="1:14" s="1" customFormat="1" ht="16.5" customHeight="1">
      <c r="A58" s="15">
        <v>2.2</v>
      </c>
      <c r="B58" s="17"/>
      <c r="C58" s="17"/>
      <c r="D58" s="16" t="s">
        <v>22</v>
      </c>
      <c r="E58" s="19"/>
      <c r="F58" s="19"/>
      <c r="G58" s="20"/>
      <c r="H58" s="19"/>
      <c r="I58" s="23">
        <v>68000</v>
      </c>
      <c r="J58" s="19"/>
      <c r="K58" s="22"/>
      <c r="L58" s="22"/>
      <c r="M58" s="27"/>
      <c r="N58" s="28"/>
    </row>
    <row r="59" spans="1:14" s="1" customFormat="1" ht="28.5" customHeight="1">
      <c r="A59" s="11" t="s">
        <v>42</v>
      </c>
      <c r="B59" s="12" t="s">
        <v>43</v>
      </c>
      <c r="C59" s="12" t="s">
        <v>44</v>
      </c>
      <c r="D59" s="13" t="s">
        <v>19</v>
      </c>
      <c r="E59" s="19">
        <v>325</v>
      </c>
      <c r="F59" s="19">
        <v>147.84</v>
      </c>
      <c r="G59" s="20">
        <f>F59/E59</f>
        <v>0.4548923076923077</v>
      </c>
      <c r="H59" s="19">
        <v>770248.54</v>
      </c>
      <c r="I59" s="21">
        <f>I60+I64</f>
        <v>449409.94000000006</v>
      </c>
      <c r="J59" s="19">
        <f>H59-I59</f>
        <v>320838.6</v>
      </c>
      <c r="K59" s="22">
        <f>J59/H59</f>
        <v>0.4165390563414764</v>
      </c>
      <c r="L59" s="22">
        <v>0.23879999999999998</v>
      </c>
      <c r="M59" s="27">
        <f>I59*L59/10000</f>
        <v>10.7319093672</v>
      </c>
      <c r="N59" s="28"/>
    </row>
    <row r="60" spans="1:14" s="1" customFormat="1" ht="16.5" customHeight="1">
      <c r="A60" s="11">
        <v>1</v>
      </c>
      <c r="B60" s="14"/>
      <c r="C60" s="14"/>
      <c r="D60" s="13" t="s">
        <v>20</v>
      </c>
      <c r="E60" s="19"/>
      <c r="F60" s="19"/>
      <c r="G60" s="20"/>
      <c r="H60" s="19"/>
      <c r="I60" s="21">
        <f>I61+I62+I63</f>
        <v>130408.53</v>
      </c>
      <c r="J60" s="19"/>
      <c r="K60" s="22"/>
      <c r="L60" s="22"/>
      <c r="M60" s="27"/>
      <c r="N60" s="28"/>
    </row>
    <row r="61" spans="1:14" s="1" customFormat="1" ht="16.5" customHeight="1">
      <c r="A61" s="15">
        <v>1.1</v>
      </c>
      <c r="B61" s="14"/>
      <c r="C61" s="14"/>
      <c r="D61" s="16" t="s">
        <v>21</v>
      </c>
      <c r="E61" s="19"/>
      <c r="F61" s="19"/>
      <c r="G61" s="20"/>
      <c r="H61" s="19"/>
      <c r="I61" s="23">
        <v>119869.14</v>
      </c>
      <c r="J61" s="19"/>
      <c r="K61" s="22"/>
      <c r="L61" s="22"/>
      <c r="M61" s="27"/>
      <c r="N61" s="28"/>
    </row>
    <row r="62" spans="1:14" s="1" customFormat="1" ht="16.5" customHeight="1">
      <c r="A62" s="15">
        <v>1.2</v>
      </c>
      <c r="B62" s="14"/>
      <c r="C62" s="14"/>
      <c r="D62" s="16" t="s">
        <v>22</v>
      </c>
      <c r="E62" s="19"/>
      <c r="F62" s="19"/>
      <c r="G62" s="20"/>
      <c r="H62" s="19"/>
      <c r="I62" s="23">
        <v>935.72</v>
      </c>
      <c r="J62" s="19"/>
      <c r="K62" s="22"/>
      <c r="L62" s="22"/>
      <c r="M62" s="27"/>
      <c r="N62" s="28"/>
    </row>
    <row r="63" spans="1:14" s="1" customFormat="1" ht="16.5" customHeight="1">
      <c r="A63" s="15">
        <v>1.3</v>
      </c>
      <c r="B63" s="14"/>
      <c r="C63" s="14"/>
      <c r="D63" s="16" t="s">
        <v>38</v>
      </c>
      <c r="E63" s="19"/>
      <c r="F63" s="19"/>
      <c r="G63" s="20"/>
      <c r="H63" s="19"/>
      <c r="I63" s="23">
        <v>9603.67</v>
      </c>
      <c r="J63" s="19"/>
      <c r="K63" s="22"/>
      <c r="L63" s="22"/>
      <c r="M63" s="27"/>
      <c r="N63" s="28"/>
    </row>
    <row r="64" spans="1:14" s="1" customFormat="1" ht="16.5" customHeight="1">
      <c r="A64" s="11">
        <v>2</v>
      </c>
      <c r="B64" s="14"/>
      <c r="C64" s="14"/>
      <c r="D64" s="13" t="s">
        <v>23</v>
      </c>
      <c r="E64" s="19"/>
      <c r="F64" s="19"/>
      <c r="G64" s="20"/>
      <c r="H64" s="19"/>
      <c r="I64" s="21">
        <f>I65+I66</f>
        <v>319001.41000000003</v>
      </c>
      <c r="J64" s="19"/>
      <c r="K64" s="22"/>
      <c r="L64" s="22"/>
      <c r="M64" s="27"/>
      <c r="N64" s="28"/>
    </row>
    <row r="65" spans="1:14" s="1" customFormat="1" ht="16.5" customHeight="1">
      <c r="A65" s="15">
        <v>2.1</v>
      </c>
      <c r="B65" s="14"/>
      <c r="C65" s="14"/>
      <c r="D65" s="16" t="s">
        <v>21</v>
      </c>
      <c r="E65" s="19"/>
      <c r="F65" s="19"/>
      <c r="G65" s="20"/>
      <c r="H65" s="19"/>
      <c r="I65" s="23">
        <v>251001.41</v>
      </c>
      <c r="J65" s="19"/>
      <c r="K65" s="22"/>
      <c r="L65" s="22"/>
      <c r="M65" s="27"/>
      <c r="N65" s="28"/>
    </row>
    <row r="66" spans="1:14" s="1" customFormat="1" ht="16.5" customHeight="1">
      <c r="A66" s="15">
        <v>2.2</v>
      </c>
      <c r="B66" s="17"/>
      <c r="C66" s="17"/>
      <c r="D66" s="16" t="s">
        <v>22</v>
      </c>
      <c r="E66" s="19"/>
      <c r="F66" s="19"/>
      <c r="G66" s="20"/>
      <c r="H66" s="19"/>
      <c r="I66" s="23">
        <v>68000</v>
      </c>
      <c r="J66" s="19"/>
      <c r="K66" s="22"/>
      <c r="L66" s="22"/>
      <c r="M66" s="27"/>
      <c r="N66" s="28"/>
    </row>
    <row r="67" spans="1:14" s="1" customFormat="1" ht="28.5" customHeight="1">
      <c r="A67" s="11" t="s">
        <v>45</v>
      </c>
      <c r="B67" s="12" t="s">
        <v>46</v>
      </c>
      <c r="C67" s="12" t="s">
        <v>47</v>
      </c>
      <c r="D67" s="13" t="s">
        <v>19</v>
      </c>
      <c r="E67" s="19"/>
      <c r="F67" s="19">
        <v>120</v>
      </c>
      <c r="G67" s="20"/>
      <c r="H67" s="19">
        <v>746976</v>
      </c>
      <c r="I67" s="21">
        <f>I68</f>
        <v>746932.2</v>
      </c>
      <c r="J67" s="19">
        <f>H67-I67</f>
        <v>43.800000000046566</v>
      </c>
      <c r="K67" s="22">
        <f>J67/H67</f>
        <v>5.863642205378294E-05</v>
      </c>
      <c r="L67" s="22">
        <v>0.23879999999999998</v>
      </c>
      <c r="M67" s="27">
        <f>I67*L67/10000</f>
        <v>17.836740935999998</v>
      </c>
      <c r="N67" s="28"/>
    </row>
    <row r="68" spans="1:14" s="1" customFormat="1" ht="16.5" customHeight="1">
      <c r="A68" s="11">
        <v>1</v>
      </c>
      <c r="B68" s="14"/>
      <c r="C68" s="14"/>
      <c r="D68" s="13" t="s">
        <v>23</v>
      </c>
      <c r="E68" s="19"/>
      <c r="F68" s="19"/>
      <c r="G68" s="20"/>
      <c r="H68" s="19"/>
      <c r="I68" s="21">
        <f>I69+I70</f>
        <v>746932.2</v>
      </c>
      <c r="J68" s="19"/>
      <c r="K68" s="22"/>
      <c r="L68" s="22"/>
      <c r="M68" s="27"/>
      <c r="N68" s="28"/>
    </row>
    <row r="69" spans="1:14" s="1" customFormat="1" ht="16.5" customHeight="1">
      <c r="A69" s="15">
        <v>1.1</v>
      </c>
      <c r="B69" s="14"/>
      <c r="C69" s="14"/>
      <c r="D69" s="16" t="s">
        <v>21</v>
      </c>
      <c r="E69" s="19"/>
      <c r="F69" s="19"/>
      <c r="G69" s="20"/>
      <c r="H69" s="19"/>
      <c r="I69" s="23">
        <v>375156.2</v>
      </c>
      <c r="J69" s="19"/>
      <c r="K69" s="22"/>
      <c r="L69" s="22"/>
      <c r="M69" s="27"/>
      <c r="N69" s="28"/>
    </row>
    <row r="70" spans="1:14" s="1" customFormat="1" ht="16.5" customHeight="1">
      <c r="A70" s="15">
        <v>1.2</v>
      </c>
      <c r="B70" s="17"/>
      <c r="C70" s="17"/>
      <c r="D70" s="16" t="s">
        <v>22</v>
      </c>
      <c r="E70" s="19"/>
      <c r="F70" s="19"/>
      <c r="G70" s="20"/>
      <c r="H70" s="19"/>
      <c r="I70" s="23">
        <v>371776</v>
      </c>
      <c r="J70" s="19"/>
      <c r="K70" s="22"/>
      <c r="L70" s="22"/>
      <c r="M70" s="27"/>
      <c r="N70" s="28"/>
    </row>
    <row r="71" spans="1:14" s="1" customFormat="1" ht="31.5" customHeight="1">
      <c r="A71" s="11" t="s">
        <v>48</v>
      </c>
      <c r="B71" s="12" t="s">
        <v>49</v>
      </c>
      <c r="C71" s="12" t="s">
        <v>50</v>
      </c>
      <c r="D71" s="13" t="s">
        <v>19</v>
      </c>
      <c r="E71" s="19"/>
      <c r="F71" s="19">
        <v>297</v>
      </c>
      <c r="G71" s="20"/>
      <c r="H71" s="19">
        <v>643520</v>
      </c>
      <c r="I71" s="21">
        <f>I72</f>
        <v>548867.0900000001</v>
      </c>
      <c r="J71" s="19">
        <f>H71-I71</f>
        <v>94652.90999999992</v>
      </c>
      <c r="K71" s="22">
        <f>J71/H71</f>
        <v>0.14708619778717044</v>
      </c>
      <c r="L71" s="22">
        <v>0.23879999999999998</v>
      </c>
      <c r="M71" s="27">
        <f>I71*L71/10000</f>
        <v>13.1069461092</v>
      </c>
      <c r="N71" s="28"/>
    </row>
    <row r="72" spans="1:14" s="1" customFormat="1" ht="16.5" customHeight="1">
      <c r="A72" s="11">
        <v>1</v>
      </c>
      <c r="B72" s="14"/>
      <c r="C72" s="14"/>
      <c r="D72" s="13" t="s">
        <v>23</v>
      </c>
      <c r="E72" s="19"/>
      <c r="F72" s="19"/>
      <c r="G72" s="20"/>
      <c r="H72" s="19"/>
      <c r="I72" s="21">
        <f>I73+I74</f>
        <v>548867.0900000001</v>
      </c>
      <c r="J72" s="19"/>
      <c r="K72" s="22"/>
      <c r="L72" s="22"/>
      <c r="M72" s="27"/>
      <c r="N72" s="28"/>
    </row>
    <row r="73" spans="1:14" s="1" customFormat="1" ht="16.5" customHeight="1">
      <c r="A73" s="15">
        <v>1.1</v>
      </c>
      <c r="B73" s="14"/>
      <c r="C73" s="14"/>
      <c r="D73" s="16" t="s">
        <v>21</v>
      </c>
      <c r="E73" s="19"/>
      <c r="F73" s="19"/>
      <c r="G73" s="20"/>
      <c r="H73" s="19"/>
      <c r="I73" s="23">
        <v>475367.09</v>
      </c>
      <c r="J73" s="19"/>
      <c r="K73" s="22"/>
      <c r="L73" s="22"/>
      <c r="M73" s="27"/>
      <c r="N73" s="28"/>
    </row>
    <row r="74" spans="1:14" s="1" customFormat="1" ht="16.5" customHeight="1">
      <c r="A74" s="15">
        <v>1.2</v>
      </c>
      <c r="B74" s="17"/>
      <c r="C74" s="17"/>
      <c r="D74" s="16" t="s">
        <v>22</v>
      </c>
      <c r="E74" s="19"/>
      <c r="F74" s="19"/>
      <c r="G74" s="20"/>
      <c r="H74" s="19"/>
      <c r="I74" s="23">
        <v>73500</v>
      </c>
      <c r="J74" s="19"/>
      <c r="K74" s="22"/>
      <c r="L74" s="22"/>
      <c r="M74" s="27"/>
      <c r="N74" s="28"/>
    </row>
    <row r="75" spans="1:14" s="1" customFormat="1" ht="36.75" customHeight="1">
      <c r="A75" s="11" t="s">
        <v>51</v>
      </c>
      <c r="B75" s="12" t="s">
        <v>52</v>
      </c>
      <c r="C75" s="12" t="s">
        <v>53</v>
      </c>
      <c r="D75" s="13" t="s">
        <v>19</v>
      </c>
      <c r="E75" s="19"/>
      <c r="F75" s="19">
        <v>238</v>
      </c>
      <c r="G75" s="20"/>
      <c r="H75" s="19">
        <v>972160</v>
      </c>
      <c r="I75" s="21">
        <f>I76</f>
        <v>823027.96</v>
      </c>
      <c r="J75" s="19">
        <f>H75-I75</f>
        <v>149132.04000000004</v>
      </c>
      <c r="K75" s="22">
        <f>J75/H75</f>
        <v>0.15340277320605666</v>
      </c>
      <c r="L75" s="22">
        <v>0.23879999999999998</v>
      </c>
      <c r="M75" s="27">
        <f>I75*L75/10000</f>
        <v>19.653907684799997</v>
      </c>
      <c r="N75" s="28"/>
    </row>
    <row r="76" spans="1:14" s="1" customFormat="1" ht="16.5" customHeight="1">
      <c r="A76" s="11">
        <v>1</v>
      </c>
      <c r="B76" s="14"/>
      <c r="C76" s="14"/>
      <c r="D76" s="13" t="s">
        <v>23</v>
      </c>
      <c r="E76" s="19"/>
      <c r="F76" s="19"/>
      <c r="G76" s="20"/>
      <c r="H76" s="19"/>
      <c r="I76" s="21">
        <f>I77+I78</f>
        <v>823027.96</v>
      </c>
      <c r="J76" s="19"/>
      <c r="K76" s="22"/>
      <c r="L76" s="22"/>
      <c r="M76" s="27"/>
      <c r="N76" s="28"/>
    </row>
    <row r="77" spans="1:14" s="1" customFormat="1" ht="16.5" customHeight="1">
      <c r="A77" s="15">
        <v>1.1</v>
      </c>
      <c r="B77" s="14"/>
      <c r="C77" s="14"/>
      <c r="D77" s="16" t="s">
        <v>21</v>
      </c>
      <c r="E77" s="19"/>
      <c r="F77" s="19"/>
      <c r="G77" s="20"/>
      <c r="H77" s="19"/>
      <c r="I77" s="23">
        <v>423827.97</v>
      </c>
      <c r="J77" s="19"/>
      <c r="K77" s="22"/>
      <c r="L77" s="22"/>
      <c r="M77" s="27"/>
      <c r="N77" s="28"/>
    </row>
    <row r="78" spans="1:14" s="1" customFormat="1" ht="16.5" customHeight="1">
      <c r="A78" s="15">
        <v>1.2</v>
      </c>
      <c r="B78" s="17"/>
      <c r="C78" s="17"/>
      <c r="D78" s="16" t="s">
        <v>22</v>
      </c>
      <c r="E78" s="19"/>
      <c r="F78" s="19"/>
      <c r="G78" s="20"/>
      <c r="H78" s="19"/>
      <c r="I78" s="23">
        <v>399199.99</v>
      </c>
      <c r="J78" s="19"/>
      <c r="K78" s="22"/>
      <c r="L78" s="22"/>
      <c r="M78" s="27"/>
      <c r="N78" s="28"/>
    </row>
    <row r="79" spans="1:14" s="1" customFormat="1" ht="36.75" customHeight="1">
      <c r="A79" s="11" t="s">
        <v>54</v>
      </c>
      <c r="B79" s="12" t="s">
        <v>55</v>
      </c>
      <c r="C79" s="12" t="s">
        <v>56</v>
      </c>
      <c r="D79" s="13" t="s">
        <v>19</v>
      </c>
      <c r="E79" s="19"/>
      <c r="F79" s="19">
        <v>934</v>
      </c>
      <c r="G79" s="20"/>
      <c r="H79" s="19">
        <v>2030000</v>
      </c>
      <c r="I79" s="21">
        <f>I80</f>
        <v>1772751.74</v>
      </c>
      <c r="J79" s="19">
        <f>H79-I79</f>
        <v>257248.26</v>
      </c>
      <c r="K79" s="22">
        <f>J79/H79</f>
        <v>0.12672328078817735</v>
      </c>
      <c r="L79" s="22">
        <v>0.23879999999999998</v>
      </c>
      <c r="M79" s="27">
        <v>30</v>
      </c>
      <c r="N79" s="40" t="s">
        <v>57</v>
      </c>
    </row>
    <row r="80" spans="1:14" s="1" customFormat="1" ht="16.5" customHeight="1">
      <c r="A80" s="11">
        <v>1</v>
      </c>
      <c r="B80" s="14"/>
      <c r="C80" s="14"/>
      <c r="D80" s="13" t="s">
        <v>23</v>
      </c>
      <c r="E80" s="19"/>
      <c r="F80" s="19"/>
      <c r="G80" s="20"/>
      <c r="H80" s="19"/>
      <c r="I80" s="21">
        <f>I81+I82</f>
        <v>1772751.74</v>
      </c>
      <c r="J80" s="19"/>
      <c r="K80" s="22"/>
      <c r="L80" s="22"/>
      <c r="M80" s="27"/>
      <c r="N80" s="41"/>
    </row>
    <row r="81" spans="1:14" s="1" customFormat="1" ht="16.5" customHeight="1">
      <c r="A81" s="15">
        <v>1.1</v>
      </c>
      <c r="B81" s="14"/>
      <c r="C81" s="14"/>
      <c r="D81" s="16" t="s">
        <v>21</v>
      </c>
      <c r="E81" s="19"/>
      <c r="F81" s="19"/>
      <c r="G81" s="20"/>
      <c r="H81" s="19"/>
      <c r="I81" s="23">
        <v>911774.5</v>
      </c>
      <c r="J81" s="19"/>
      <c r="K81" s="22"/>
      <c r="L81" s="22"/>
      <c r="M81" s="27"/>
      <c r="N81" s="41"/>
    </row>
    <row r="82" spans="1:14" s="1" customFormat="1" ht="16.5" customHeight="1">
      <c r="A82" s="15">
        <v>1.2</v>
      </c>
      <c r="B82" s="17"/>
      <c r="C82" s="17"/>
      <c r="D82" s="16" t="s">
        <v>22</v>
      </c>
      <c r="E82" s="19"/>
      <c r="F82" s="19"/>
      <c r="G82" s="20"/>
      <c r="H82" s="19"/>
      <c r="I82" s="23">
        <v>860977.24</v>
      </c>
      <c r="J82" s="19"/>
      <c r="K82" s="22"/>
      <c r="L82" s="22"/>
      <c r="M82" s="27"/>
      <c r="N82" s="41"/>
    </row>
    <row r="83" spans="1:14" s="1" customFormat="1" ht="25.5" customHeight="1">
      <c r="A83" s="11" t="s">
        <v>58</v>
      </c>
      <c r="B83" s="12" t="s">
        <v>59</v>
      </c>
      <c r="C83" s="12" t="s">
        <v>50</v>
      </c>
      <c r="D83" s="13" t="s">
        <v>60</v>
      </c>
      <c r="E83" s="19"/>
      <c r="F83" s="19">
        <v>620</v>
      </c>
      <c r="G83" s="20"/>
      <c r="H83" s="19">
        <v>1023756.58</v>
      </c>
      <c r="I83" s="21">
        <f>I84</f>
        <v>946011.36</v>
      </c>
      <c r="J83" s="19">
        <f>H83-I83</f>
        <v>77745.21999999997</v>
      </c>
      <c r="K83" s="22">
        <f>J83/H83</f>
        <v>0.07594111873742485</v>
      </c>
      <c r="L83" s="22">
        <v>0.23879999999999998</v>
      </c>
      <c r="M83" s="27">
        <f>I83*L83/10000</f>
        <v>22.5907512768</v>
      </c>
      <c r="N83" s="28"/>
    </row>
    <row r="84" spans="1:14" s="1" customFormat="1" ht="16.5" customHeight="1">
      <c r="A84" s="11">
        <v>1</v>
      </c>
      <c r="B84" s="14"/>
      <c r="C84" s="14"/>
      <c r="D84" s="13" t="s">
        <v>23</v>
      </c>
      <c r="E84" s="19"/>
      <c r="F84" s="19"/>
      <c r="G84" s="20"/>
      <c r="H84" s="19"/>
      <c r="I84" s="21">
        <f>I85+I86</f>
        <v>946011.36</v>
      </c>
      <c r="J84" s="19"/>
      <c r="K84" s="22"/>
      <c r="L84" s="22"/>
      <c r="M84" s="27"/>
      <c r="N84" s="28"/>
    </row>
    <row r="85" spans="1:14" s="3" customFormat="1" ht="16.5" customHeight="1">
      <c r="A85" s="15">
        <v>1.1</v>
      </c>
      <c r="B85" s="30"/>
      <c r="C85" s="30"/>
      <c r="D85" s="16" t="s">
        <v>21</v>
      </c>
      <c r="E85" s="34"/>
      <c r="F85" s="34"/>
      <c r="G85" s="35"/>
      <c r="H85" s="34"/>
      <c r="I85" s="23">
        <v>919411.36</v>
      </c>
      <c r="J85" s="34"/>
      <c r="K85" s="37"/>
      <c r="L85" s="37"/>
      <c r="M85" s="42"/>
      <c r="N85" s="43"/>
    </row>
    <row r="86" spans="1:14" s="1" customFormat="1" ht="16.5" customHeight="1">
      <c r="A86" s="15">
        <v>1.2</v>
      </c>
      <c r="B86" s="17"/>
      <c r="C86" s="17"/>
      <c r="D86" s="16" t="s">
        <v>22</v>
      </c>
      <c r="E86" s="19"/>
      <c r="F86" s="19"/>
      <c r="G86" s="20"/>
      <c r="H86" s="19"/>
      <c r="I86" s="23">
        <v>26600</v>
      </c>
      <c r="J86" s="19"/>
      <c r="K86" s="22"/>
      <c r="L86" s="22"/>
      <c r="M86" s="27"/>
      <c r="N86" s="28"/>
    </row>
    <row r="87" spans="1:14" s="1" customFormat="1" ht="21" customHeight="1">
      <c r="A87" s="11" t="s">
        <v>61</v>
      </c>
      <c r="B87" s="12" t="s">
        <v>62</v>
      </c>
      <c r="C87" s="12" t="s">
        <v>50</v>
      </c>
      <c r="D87" s="13" t="s">
        <v>60</v>
      </c>
      <c r="E87" s="19"/>
      <c r="F87" s="19">
        <v>934</v>
      </c>
      <c r="G87" s="20"/>
      <c r="H87" s="19">
        <v>1047904.62</v>
      </c>
      <c r="I87" s="21">
        <f>I88</f>
        <v>887073.85</v>
      </c>
      <c r="J87" s="19">
        <f>H87-I87</f>
        <v>160830.77000000002</v>
      </c>
      <c r="K87" s="22">
        <f>J87/H87</f>
        <v>0.15347844348658374</v>
      </c>
      <c r="L87" s="22">
        <v>0.23879999999999998</v>
      </c>
      <c r="M87" s="27">
        <f>I87*L87/10000</f>
        <v>21.183323537999996</v>
      </c>
      <c r="N87" s="28"/>
    </row>
    <row r="88" spans="1:14" s="1" customFormat="1" ht="16.5" customHeight="1">
      <c r="A88" s="11">
        <v>1</v>
      </c>
      <c r="B88" s="14"/>
      <c r="C88" s="14"/>
      <c r="D88" s="13" t="s">
        <v>23</v>
      </c>
      <c r="E88" s="19"/>
      <c r="F88" s="19"/>
      <c r="G88" s="20"/>
      <c r="H88" s="19"/>
      <c r="I88" s="21">
        <f>I89+I90</f>
        <v>887073.85</v>
      </c>
      <c r="J88" s="19"/>
      <c r="K88" s="22"/>
      <c r="L88" s="22"/>
      <c r="M88" s="27"/>
      <c r="N88" s="28"/>
    </row>
    <row r="89" spans="1:14" s="3" customFormat="1" ht="16.5" customHeight="1">
      <c r="A89" s="15">
        <v>1.1</v>
      </c>
      <c r="B89" s="30"/>
      <c r="C89" s="30"/>
      <c r="D89" s="16" t="s">
        <v>21</v>
      </c>
      <c r="E89" s="34"/>
      <c r="F89" s="34"/>
      <c r="G89" s="35"/>
      <c r="H89" s="34"/>
      <c r="I89" s="23">
        <v>875873.89</v>
      </c>
      <c r="J89" s="34"/>
      <c r="K89" s="37"/>
      <c r="L89" s="37"/>
      <c r="M89" s="42"/>
      <c r="N89" s="43"/>
    </row>
    <row r="90" spans="1:14" s="1" customFormat="1" ht="16.5" customHeight="1">
      <c r="A90" s="15">
        <v>1.2</v>
      </c>
      <c r="B90" s="17"/>
      <c r="C90" s="17"/>
      <c r="D90" s="16" t="s">
        <v>22</v>
      </c>
      <c r="E90" s="19"/>
      <c r="F90" s="19"/>
      <c r="G90" s="20"/>
      <c r="H90" s="19"/>
      <c r="I90" s="23">
        <v>11199.96</v>
      </c>
      <c r="J90" s="19"/>
      <c r="K90" s="22"/>
      <c r="L90" s="22"/>
      <c r="M90" s="27"/>
      <c r="N90" s="28"/>
    </row>
    <row r="91" spans="1:14" s="2" customFormat="1" ht="28.5" customHeight="1">
      <c r="A91" s="31" t="s">
        <v>63</v>
      </c>
      <c r="B91" s="32"/>
      <c r="C91" s="32"/>
      <c r="D91" s="33"/>
      <c r="E91" s="36"/>
      <c r="F91" s="36"/>
      <c r="G91" s="36"/>
      <c r="H91" s="36">
        <f aca="true" t="shared" si="0" ref="H91:J91">H4+H11+H18+H25+H32+H39+H43+H51+H59+H67+H71+H75+H79+H83+H87</f>
        <v>14536937.969999999</v>
      </c>
      <c r="I91" s="36">
        <f t="shared" si="0"/>
        <v>10273535.899999999</v>
      </c>
      <c r="J91" s="36">
        <f t="shared" si="0"/>
        <v>4263402.07</v>
      </c>
      <c r="K91" s="38">
        <f>J91/H91</f>
        <v>0.2932806123819486</v>
      </c>
      <c r="L91" s="39"/>
      <c r="M91" s="44">
        <f>SUM(M4:M90)</f>
        <v>232.99872574079998</v>
      </c>
      <c r="N91" s="45"/>
    </row>
  </sheetData>
  <sheetProtection/>
  <mergeCells count="178">
    <mergeCell ref="A1:N1"/>
    <mergeCell ref="H2:K2"/>
    <mergeCell ref="A91:D91"/>
    <mergeCell ref="A2:A3"/>
    <mergeCell ref="B2:B3"/>
    <mergeCell ref="B4:B10"/>
    <mergeCell ref="B11:B17"/>
    <mergeCell ref="B18:B24"/>
    <mergeCell ref="B25:B31"/>
    <mergeCell ref="B32:B38"/>
    <mergeCell ref="B39:B42"/>
    <mergeCell ref="B43:B50"/>
    <mergeCell ref="B51:B58"/>
    <mergeCell ref="B59:B66"/>
    <mergeCell ref="B67:B70"/>
    <mergeCell ref="B71:B74"/>
    <mergeCell ref="B75:B78"/>
    <mergeCell ref="B79:B82"/>
    <mergeCell ref="B83:B86"/>
    <mergeCell ref="B87:B90"/>
    <mergeCell ref="C2:C3"/>
    <mergeCell ref="C4:C10"/>
    <mergeCell ref="C11:C17"/>
    <mergeCell ref="C18:C24"/>
    <mergeCell ref="C25:C31"/>
    <mergeCell ref="C32:C38"/>
    <mergeCell ref="C39:C42"/>
    <mergeCell ref="C43:C50"/>
    <mergeCell ref="C51:C58"/>
    <mergeCell ref="C59:C66"/>
    <mergeCell ref="C67:C70"/>
    <mergeCell ref="C71:C74"/>
    <mergeCell ref="C75:C78"/>
    <mergeCell ref="C79:C82"/>
    <mergeCell ref="C83:C86"/>
    <mergeCell ref="C87:C90"/>
    <mergeCell ref="D2:D3"/>
    <mergeCell ref="E2:E3"/>
    <mergeCell ref="E4:E10"/>
    <mergeCell ref="E11:E17"/>
    <mergeCell ref="E18:E24"/>
    <mergeCell ref="E25:E31"/>
    <mergeCell ref="E32:E38"/>
    <mergeCell ref="E39:E42"/>
    <mergeCell ref="E43:E50"/>
    <mergeCell ref="E51:E58"/>
    <mergeCell ref="E59:E66"/>
    <mergeCell ref="E67:E70"/>
    <mergeCell ref="E71:E74"/>
    <mergeCell ref="E75:E78"/>
    <mergeCell ref="E79:E82"/>
    <mergeCell ref="E83:E86"/>
    <mergeCell ref="E87:E90"/>
    <mergeCell ref="F2:F3"/>
    <mergeCell ref="F4:F10"/>
    <mergeCell ref="F11:F17"/>
    <mergeCell ref="F18:F24"/>
    <mergeCell ref="F25:F31"/>
    <mergeCell ref="F32:F38"/>
    <mergeCell ref="F39:F42"/>
    <mergeCell ref="F43:F50"/>
    <mergeCell ref="F51:F58"/>
    <mergeCell ref="F59:F66"/>
    <mergeCell ref="F67:F70"/>
    <mergeCell ref="F71:F74"/>
    <mergeCell ref="F75:F78"/>
    <mergeCell ref="F79:F82"/>
    <mergeCell ref="F83:F86"/>
    <mergeCell ref="F87:F90"/>
    <mergeCell ref="G2:G3"/>
    <mergeCell ref="G4:G10"/>
    <mergeCell ref="G11:G17"/>
    <mergeCell ref="G18:G24"/>
    <mergeCell ref="G25:G31"/>
    <mergeCell ref="G32:G38"/>
    <mergeCell ref="G39:G42"/>
    <mergeCell ref="G43:G50"/>
    <mergeCell ref="G51:G58"/>
    <mergeCell ref="G59:G66"/>
    <mergeCell ref="G67:G70"/>
    <mergeCell ref="G71:G74"/>
    <mergeCell ref="G75:G78"/>
    <mergeCell ref="G79:G82"/>
    <mergeCell ref="G83:G86"/>
    <mergeCell ref="G87:G90"/>
    <mergeCell ref="H4:H10"/>
    <mergeCell ref="H11:H17"/>
    <mergeCell ref="H18:H24"/>
    <mergeCell ref="H25:H31"/>
    <mergeCell ref="H32:H38"/>
    <mergeCell ref="H39:H42"/>
    <mergeCell ref="H43:H50"/>
    <mergeCell ref="H51:H58"/>
    <mergeCell ref="H59:H66"/>
    <mergeCell ref="H67:H70"/>
    <mergeCell ref="H71:H74"/>
    <mergeCell ref="H75:H78"/>
    <mergeCell ref="H79:H82"/>
    <mergeCell ref="H83:H86"/>
    <mergeCell ref="H87:H90"/>
    <mergeCell ref="J4:J10"/>
    <mergeCell ref="J11:J17"/>
    <mergeCell ref="J18:J24"/>
    <mergeCell ref="J25:J31"/>
    <mergeCell ref="J32:J38"/>
    <mergeCell ref="J39:J42"/>
    <mergeCell ref="J43:J50"/>
    <mergeCell ref="J51:J58"/>
    <mergeCell ref="J59:J66"/>
    <mergeCell ref="J67:J70"/>
    <mergeCell ref="J71:J74"/>
    <mergeCell ref="J75:J78"/>
    <mergeCell ref="J79:J82"/>
    <mergeCell ref="J83:J86"/>
    <mergeCell ref="J87:J90"/>
    <mergeCell ref="K4:K10"/>
    <mergeCell ref="K11:K17"/>
    <mergeCell ref="K18:K24"/>
    <mergeCell ref="K25:K31"/>
    <mergeCell ref="K32:K38"/>
    <mergeCell ref="K39:K42"/>
    <mergeCell ref="K43:K50"/>
    <mergeCell ref="K51:K58"/>
    <mergeCell ref="K59:K66"/>
    <mergeCell ref="K67:K70"/>
    <mergeCell ref="K71:K74"/>
    <mergeCell ref="K75:K78"/>
    <mergeCell ref="K79:K82"/>
    <mergeCell ref="K83:K86"/>
    <mergeCell ref="K87:K90"/>
    <mergeCell ref="L2:L3"/>
    <mergeCell ref="L4:L10"/>
    <mergeCell ref="L11:L17"/>
    <mergeCell ref="L18:L24"/>
    <mergeCell ref="L25:L31"/>
    <mergeCell ref="L32:L38"/>
    <mergeCell ref="L39:L42"/>
    <mergeCell ref="L43:L50"/>
    <mergeCell ref="L51:L58"/>
    <mergeCell ref="L59:L66"/>
    <mergeCell ref="L67:L70"/>
    <mergeCell ref="L71:L74"/>
    <mergeCell ref="L75:L78"/>
    <mergeCell ref="L79:L82"/>
    <mergeCell ref="L83:L86"/>
    <mergeCell ref="L87:L90"/>
    <mergeCell ref="M2:M3"/>
    <mergeCell ref="M4:M10"/>
    <mergeCell ref="M11:M17"/>
    <mergeCell ref="M18:M24"/>
    <mergeCell ref="M25:M31"/>
    <mergeCell ref="M32:M38"/>
    <mergeCell ref="M39:M42"/>
    <mergeCell ref="M43:M50"/>
    <mergeCell ref="M51:M58"/>
    <mergeCell ref="M59:M66"/>
    <mergeCell ref="M67:M70"/>
    <mergeCell ref="M71:M74"/>
    <mergeCell ref="M75:M78"/>
    <mergeCell ref="M79:M82"/>
    <mergeCell ref="M83:M86"/>
    <mergeCell ref="M87:M90"/>
    <mergeCell ref="N2:N3"/>
    <mergeCell ref="N4:N10"/>
    <mergeCell ref="N11:N17"/>
    <mergeCell ref="N18:N24"/>
    <mergeCell ref="N25:N31"/>
    <mergeCell ref="N32:N38"/>
    <mergeCell ref="N39:N42"/>
    <mergeCell ref="N43:N50"/>
    <mergeCell ref="N51:N58"/>
    <mergeCell ref="N59:N66"/>
    <mergeCell ref="N67:N70"/>
    <mergeCell ref="N71:N74"/>
    <mergeCell ref="N75:N78"/>
    <mergeCell ref="N79:N82"/>
    <mergeCell ref="N83:N86"/>
    <mergeCell ref="N87:N90"/>
  </mergeCells>
  <printOptions gridLines="1" horizontalCentered="1"/>
  <pageMargins left="0.11805555555555555" right="0.07847222222222222" top="0.5118055555555555" bottom="0.19652777777777777" header="0.19652777777777777" footer="0.07847222222222222"/>
  <pageSetup horizontalDpi="600" verticalDpi="600" orientation="landscape" paperSize="9" scale="86"/>
  <headerFooter scaleWithDoc="0" alignWithMargins="0">
    <oddFooter>&amp;C第 &amp;P 页，共 &amp;N 页</oddFooter>
  </headerFooter>
  <rowBreaks count="3" manualBreakCount="3">
    <brk id="25" max="255" man="1"/>
    <brk id="51" max="255" man="1"/>
    <brk id="78"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dcterms:created xsi:type="dcterms:W3CDTF">2022-11-24T02:03:58Z</dcterms:created>
  <dcterms:modified xsi:type="dcterms:W3CDTF">2022-12-23T09:11:56Z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5AE2376241A040FCBF752575F99323EA</vt:lpwstr>
  </property>
  <property fmtid="{D5CDD505-2E9C-101B-9397-08002B2CF9AE}" pid="3" name="KSOProductBuildV">
    <vt:lpwstr>2052-11.8.2.9831</vt:lpwstr>
  </property>
  <property fmtid="{D5CDD505-2E9C-101B-9397-08002B2CF9AE}" pid="4" name="퀀_generated_2.-2147483648">
    <vt:i4>2052</vt:i4>
  </property>
</Properties>
</file>