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140"/>
  </bookViews>
  <sheets>
    <sheet name="总表 (2)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/>
  <c r="H14"/>
  <c r="H10"/>
  <c r="K10" s="1"/>
  <c r="H9"/>
  <c r="K9" s="1"/>
  <c r="H8"/>
  <c r="K8" s="1"/>
  <c r="D7"/>
  <c r="H7" s="1"/>
  <c r="H6"/>
  <c r="K6" s="1"/>
  <c r="D5" l="1"/>
  <c r="D20" s="1"/>
  <c r="H5"/>
  <c r="J12" s="1"/>
  <c r="J13" l="1"/>
  <c r="G12"/>
  <c r="H12" s="1"/>
  <c r="J14" l="1"/>
  <c r="K14" s="1"/>
  <c r="J15"/>
  <c r="G13"/>
  <c r="H13" s="1"/>
  <c r="G15" l="1"/>
  <c r="H15" s="1"/>
  <c r="J16"/>
  <c r="G16" l="1"/>
  <c r="H16" s="1"/>
  <c r="J17" s="1"/>
  <c r="G17" s="1"/>
  <c r="H17" s="1"/>
  <c r="J18"/>
  <c r="G18" s="1"/>
  <c r="H18" s="1"/>
  <c r="H11" l="1"/>
  <c r="G11" l="1"/>
  <c r="G19"/>
  <c r="G20" l="1"/>
  <c r="H19"/>
</calcChain>
</file>

<file path=xl/sharedStrings.xml><?xml version="1.0" encoding="utf-8"?>
<sst xmlns="http://schemas.openxmlformats.org/spreadsheetml/2006/main" count="52" uniqueCount="42">
  <si>
    <t>综合概算表</t>
  </si>
  <si>
    <t>序号</t>
  </si>
  <si>
    <t>工程或费用名称</t>
  </si>
  <si>
    <t>工程量(m2/m)</t>
  </si>
  <si>
    <t>概算金额（万元）</t>
  </si>
  <si>
    <t>技术经济指标（元）</t>
  </si>
  <si>
    <t>土建工程费</t>
  </si>
  <si>
    <t>设备购置费</t>
  </si>
  <si>
    <t>安装工程费</t>
  </si>
  <si>
    <t>其它费用</t>
  </si>
  <si>
    <t>合计</t>
  </si>
  <si>
    <t>单位</t>
  </si>
  <si>
    <t>数量</t>
  </si>
  <si>
    <t>指标</t>
  </si>
  <si>
    <t>一</t>
  </si>
  <si>
    <t>建筑工程费用</t>
  </si>
  <si>
    <t>1</t>
  </si>
  <si>
    <t>晾晒棚</t>
  </si>
  <si>
    <t>m2</t>
  </si>
  <si>
    <t>2</t>
  </si>
  <si>
    <t>室外附属</t>
  </si>
  <si>
    <t>（1）</t>
  </si>
  <si>
    <t>土方工程</t>
  </si>
  <si>
    <t>m3</t>
  </si>
  <si>
    <t>（2）</t>
  </si>
  <si>
    <t>室外硬化</t>
  </si>
  <si>
    <t>（3）</t>
  </si>
  <si>
    <t>毛石护坡</t>
  </si>
  <si>
    <t>三</t>
  </si>
  <si>
    <t>工程监理费</t>
  </si>
  <si>
    <t>万元</t>
  </si>
  <si>
    <t>工程量清单、控制价编制及结算审核费</t>
  </si>
  <si>
    <t>地质勘测定界费</t>
  </si>
  <si>
    <t>方案编制及评审费</t>
  </si>
  <si>
    <t>设计费</t>
  </si>
  <si>
    <t>设计审查费</t>
  </si>
  <si>
    <t>项目建设管理费</t>
  </si>
  <si>
    <t>四</t>
  </si>
  <si>
    <t>预备费(3%)</t>
  </si>
  <si>
    <t>五</t>
  </si>
  <si>
    <t>总投资</t>
  </si>
  <si>
    <t>工程名称：红寺堡区柳泉乡豹子滩村枸杞、黄花菜晾晒场项目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</si>
</sst>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_);[Red]\(0.00\)"/>
  </numFmts>
  <fonts count="5">
    <font>
      <sz val="12"/>
      <name val="宋体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workbookViewId="0">
      <selection activeCell="A20" sqref="A20:XFD20"/>
    </sheetView>
  </sheetViews>
  <sheetFormatPr defaultColWidth="9" defaultRowHeight="14.25"/>
  <cols>
    <col min="1" max="1" width="5.5" style="1" customWidth="1"/>
    <col min="2" max="2" width="28.375" customWidth="1"/>
    <col min="3" max="3" width="8.875" hidden="1"/>
    <col min="4" max="4" width="13.5" customWidth="1"/>
    <col min="5" max="5" width="12.375" customWidth="1"/>
    <col min="6" max="6" width="11.625" customWidth="1"/>
    <col min="7" max="7" width="10.875" customWidth="1"/>
    <col min="8" max="8" width="12" customWidth="1"/>
    <col min="9" max="9" width="8.5" customWidth="1"/>
    <col min="10" max="10" width="10" customWidth="1"/>
    <col min="11" max="11" width="11.5" customWidth="1"/>
    <col min="13" max="13" width="12.625" customWidth="1"/>
    <col min="14" max="14" width="10.375" customWidth="1"/>
  </cols>
  <sheetData>
    <row r="1" spans="1:11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6.25" customHeight="1">
      <c r="A2" s="26" t="s">
        <v>41</v>
      </c>
      <c r="B2" s="26"/>
      <c r="C2" s="26"/>
      <c r="D2" s="26"/>
      <c r="E2" s="26"/>
      <c r="F2" s="26"/>
      <c r="G2" s="26"/>
      <c r="H2" s="26"/>
    </row>
    <row r="3" spans="1:11" ht="22.5" customHeight="1">
      <c r="A3" s="27" t="s">
        <v>1</v>
      </c>
      <c r="B3" s="27" t="s">
        <v>2</v>
      </c>
      <c r="C3" s="31" t="s">
        <v>3</v>
      </c>
      <c r="D3" s="27" t="s">
        <v>4</v>
      </c>
      <c r="E3" s="27"/>
      <c r="F3" s="27"/>
      <c r="G3" s="27"/>
      <c r="H3" s="27"/>
      <c r="I3" s="28" t="s">
        <v>5</v>
      </c>
      <c r="J3" s="29"/>
      <c r="K3" s="30"/>
    </row>
    <row r="4" spans="1:11" ht="22.5" customHeight="1">
      <c r="A4" s="27"/>
      <c r="B4" s="27"/>
      <c r="C4" s="31"/>
      <c r="D4" s="3" t="s">
        <v>6</v>
      </c>
      <c r="E4" s="4" t="s">
        <v>7</v>
      </c>
      <c r="F4" s="3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</row>
    <row r="5" spans="1:11" ht="26.1" customHeight="1">
      <c r="A5" s="5" t="s">
        <v>14</v>
      </c>
      <c r="B5" s="6" t="s">
        <v>15</v>
      </c>
      <c r="C5" s="5"/>
      <c r="D5" s="7">
        <f>D6+D7</f>
        <v>116.96550000000001</v>
      </c>
      <c r="E5" s="7"/>
      <c r="F5" s="7"/>
      <c r="G5" s="5"/>
      <c r="H5" s="7">
        <f>D5+F5</f>
        <v>116.96550000000001</v>
      </c>
      <c r="I5" s="8"/>
      <c r="J5" s="8"/>
      <c r="K5" s="8"/>
    </row>
    <row r="6" spans="1:11" ht="29.1" customHeight="1">
      <c r="A6" s="9" t="s">
        <v>16</v>
      </c>
      <c r="B6" s="10" t="s">
        <v>17</v>
      </c>
      <c r="C6" s="2">
        <v>20.68</v>
      </c>
      <c r="D6" s="7">
        <v>25.789899999999999</v>
      </c>
      <c r="E6" s="7"/>
      <c r="F6" s="5"/>
      <c r="G6" s="5"/>
      <c r="H6" s="7">
        <f>D6</f>
        <v>25.789899999999999</v>
      </c>
      <c r="I6" s="11" t="s">
        <v>18</v>
      </c>
      <c r="J6" s="7">
        <v>240</v>
      </c>
      <c r="K6" s="12">
        <f>H6/J6*10000</f>
        <v>1074.5791666666667</v>
      </c>
    </row>
    <row r="7" spans="1:11" ht="29.1" customHeight="1">
      <c r="A7" s="9" t="s">
        <v>19</v>
      </c>
      <c r="B7" s="10" t="s">
        <v>20</v>
      </c>
      <c r="C7" s="2"/>
      <c r="D7" s="7">
        <f>D8+D9+D10</f>
        <v>91.175600000000003</v>
      </c>
      <c r="E7" s="7"/>
      <c r="F7" s="7"/>
      <c r="G7" s="5"/>
      <c r="H7" s="7">
        <f>D7+F7</f>
        <v>91.175600000000003</v>
      </c>
      <c r="I7" s="11"/>
      <c r="J7" s="7"/>
      <c r="K7" s="13"/>
    </row>
    <row r="8" spans="1:11" ht="29.1" customHeight="1">
      <c r="A8" s="9" t="s">
        <v>21</v>
      </c>
      <c r="B8" s="10" t="s">
        <v>22</v>
      </c>
      <c r="C8" s="2"/>
      <c r="D8" s="14">
        <v>9.1880000000000006</v>
      </c>
      <c r="E8" s="7"/>
      <c r="F8" s="7"/>
      <c r="G8" s="5"/>
      <c r="H8" s="14">
        <f>D8</f>
        <v>9.1880000000000006</v>
      </c>
      <c r="I8" s="15" t="s">
        <v>23</v>
      </c>
      <c r="J8" s="14">
        <v>7100</v>
      </c>
      <c r="K8" s="13">
        <f>H8/J8*10000</f>
        <v>12.940845070422537</v>
      </c>
    </row>
    <row r="9" spans="1:11" ht="29.1" customHeight="1">
      <c r="A9" s="9" t="s">
        <v>24</v>
      </c>
      <c r="B9" s="10" t="s">
        <v>25</v>
      </c>
      <c r="C9" s="2">
        <v>20.68</v>
      </c>
      <c r="D9" s="14">
        <v>74.279600000000002</v>
      </c>
      <c r="E9" s="14"/>
      <c r="F9" s="14"/>
      <c r="G9" s="2"/>
      <c r="H9" s="14">
        <f>D9</f>
        <v>74.279600000000002</v>
      </c>
      <c r="I9" s="15" t="s">
        <v>18</v>
      </c>
      <c r="J9" s="14">
        <v>6432</v>
      </c>
      <c r="K9" s="13">
        <f>H9/J9*10000</f>
        <v>115.4844527363184</v>
      </c>
    </row>
    <row r="10" spans="1:11" ht="29.1" customHeight="1">
      <c r="A10" s="9" t="s">
        <v>26</v>
      </c>
      <c r="B10" s="10" t="s">
        <v>27</v>
      </c>
      <c r="C10" s="2">
        <v>20.68</v>
      </c>
      <c r="D10" s="14">
        <v>7.7080000000000002</v>
      </c>
      <c r="E10" s="14"/>
      <c r="F10" s="14"/>
      <c r="G10" s="2"/>
      <c r="H10" s="14">
        <f>D10</f>
        <v>7.7080000000000002</v>
      </c>
      <c r="I10" s="15" t="s">
        <v>23</v>
      </c>
      <c r="J10" s="14">
        <v>207</v>
      </c>
      <c r="K10" s="13">
        <f>H10/J10*10000</f>
        <v>372.3671497584541</v>
      </c>
    </row>
    <row r="11" spans="1:11" ht="26.1" customHeight="1">
      <c r="A11" s="5" t="s">
        <v>28</v>
      </c>
      <c r="B11" s="6" t="s">
        <v>9</v>
      </c>
      <c r="C11" s="5"/>
      <c r="D11" s="5"/>
      <c r="E11" s="5"/>
      <c r="F11" s="5"/>
      <c r="G11" s="7">
        <f>H11</f>
        <v>11.892357162500002</v>
      </c>
      <c r="H11" s="7">
        <f>SUM(H12:H18)</f>
        <v>11.892357162500002</v>
      </c>
      <c r="I11" s="8"/>
      <c r="J11" s="8"/>
      <c r="K11" s="8"/>
    </row>
    <row r="12" spans="1:11" ht="26.1" customHeight="1">
      <c r="A12" s="2">
        <v>1</v>
      </c>
      <c r="B12" s="16" t="s">
        <v>29</v>
      </c>
      <c r="C12" s="2"/>
      <c r="D12" s="2"/>
      <c r="E12" s="2"/>
      <c r="F12" s="8"/>
      <c r="G12" s="14">
        <f>J12*K12</f>
        <v>2.3393100000000002</v>
      </c>
      <c r="H12" s="14">
        <f t="shared" ref="H12:H18" si="0">G12</f>
        <v>2.3393100000000002</v>
      </c>
      <c r="I12" s="3" t="s">
        <v>30</v>
      </c>
      <c r="J12" s="17">
        <f>H5</f>
        <v>116.96550000000001</v>
      </c>
      <c r="K12" s="18">
        <v>0.02</v>
      </c>
    </row>
    <row r="13" spans="1:11" ht="35.1" customHeight="1">
      <c r="A13" s="2">
        <v>2</v>
      </c>
      <c r="B13" s="19" t="s">
        <v>31</v>
      </c>
      <c r="C13" s="2"/>
      <c r="D13" s="2"/>
      <c r="E13" s="2"/>
      <c r="F13" s="8"/>
      <c r="G13" s="14">
        <f t="shared" ref="G13:G18" si="1">J13*K13</f>
        <v>0.91233090000000006</v>
      </c>
      <c r="H13" s="14">
        <f t="shared" si="0"/>
        <v>0.91233090000000006</v>
      </c>
      <c r="I13" s="3" t="s">
        <v>30</v>
      </c>
      <c r="J13" s="17">
        <f>J12</f>
        <v>116.96550000000001</v>
      </c>
      <c r="K13" s="18">
        <v>7.7999999999999996E-3</v>
      </c>
    </row>
    <row r="14" spans="1:11" ht="26.1" customHeight="1">
      <c r="A14" s="2">
        <v>3</v>
      </c>
      <c r="B14" s="16" t="s">
        <v>32</v>
      </c>
      <c r="C14" s="2"/>
      <c r="D14" s="2"/>
      <c r="E14" s="2"/>
      <c r="F14" s="8"/>
      <c r="G14" s="14">
        <v>2</v>
      </c>
      <c r="H14" s="14">
        <f t="shared" si="0"/>
        <v>2</v>
      </c>
      <c r="I14" s="3" t="s">
        <v>30</v>
      </c>
      <c r="J14" s="17">
        <f>J13</f>
        <v>116.96550000000001</v>
      </c>
      <c r="K14" s="18">
        <f>H14/J14</f>
        <v>1.7099059124271686E-2</v>
      </c>
    </row>
    <row r="15" spans="1:11" ht="26.1" customHeight="1">
      <c r="A15" s="2">
        <v>4</v>
      </c>
      <c r="B15" s="20" t="s">
        <v>33</v>
      </c>
      <c r="C15" s="2"/>
      <c r="D15" s="2"/>
      <c r="E15" s="2"/>
      <c r="F15" s="8"/>
      <c r="G15" s="14">
        <f t="shared" si="1"/>
        <v>1.1696550000000001</v>
      </c>
      <c r="H15" s="14">
        <f t="shared" si="0"/>
        <v>1.1696550000000001</v>
      </c>
      <c r="I15" s="3" t="s">
        <v>30</v>
      </c>
      <c r="J15" s="17">
        <f>J13</f>
        <v>116.96550000000001</v>
      </c>
      <c r="K15" s="18">
        <v>0.01</v>
      </c>
    </row>
    <row r="16" spans="1:11" ht="26.1" customHeight="1">
      <c r="A16" s="2">
        <v>5</v>
      </c>
      <c r="B16" s="16" t="s">
        <v>34</v>
      </c>
      <c r="C16" s="2"/>
      <c r="D16" s="2"/>
      <c r="E16" s="2"/>
      <c r="F16" s="8"/>
      <c r="G16" s="14">
        <f t="shared" si="1"/>
        <v>2.9241375000000005</v>
      </c>
      <c r="H16" s="14">
        <f t="shared" si="0"/>
        <v>2.9241375000000005</v>
      </c>
      <c r="I16" s="3" t="s">
        <v>30</v>
      </c>
      <c r="J16" s="17">
        <f>J15</f>
        <v>116.96550000000001</v>
      </c>
      <c r="K16" s="18">
        <v>2.5000000000000001E-2</v>
      </c>
    </row>
    <row r="17" spans="1:11" ht="26.1" customHeight="1">
      <c r="A17" s="2">
        <v>6</v>
      </c>
      <c r="B17" s="16" t="s">
        <v>35</v>
      </c>
      <c r="C17" s="2"/>
      <c r="D17" s="2"/>
      <c r="E17" s="2"/>
      <c r="F17" s="8"/>
      <c r="G17" s="14">
        <f t="shared" si="1"/>
        <v>0.20761376250000002</v>
      </c>
      <c r="H17" s="14">
        <f t="shared" si="0"/>
        <v>0.20761376250000002</v>
      </c>
      <c r="I17" s="3" t="s">
        <v>30</v>
      </c>
      <c r="J17" s="17">
        <f>H16</f>
        <v>2.9241375000000005</v>
      </c>
      <c r="K17" s="18">
        <v>7.0999999999999994E-2</v>
      </c>
    </row>
    <row r="18" spans="1:11" ht="26.1" customHeight="1">
      <c r="A18" s="2">
        <v>7</v>
      </c>
      <c r="B18" s="20" t="s">
        <v>36</v>
      </c>
      <c r="C18" s="2"/>
      <c r="D18" s="2"/>
      <c r="E18" s="2"/>
      <c r="F18" s="8"/>
      <c r="G18" s="14">
        <f t="shared" si="1"/>
        <v>2.3393100000000002</v>
      </c>
      <c r="H18" s="14">
        <f t="shared" si="0"/>
        <v>2.3393100000000002</v>
      </c>
      <c r="I18" s="3" t="s">
        <v>30</v>
      </c>
      <c r="J18" s="17">
        <f>J16</f>
        <v>116.96550000000001</v>
      </c>
      <c r="K18" s="18">
        <v>0.02</v>
      </c>
    </row>
    <row r="19" spans="1:11" ht="26.1" customHeight="1">
      <c r="A19" s="5" t="s">
        <v>37</v>
      </c>
      <c r="B19" s="6" t="s">
        <v>38</v>
      </c>
      <c r="C19" s="5"/>
      <c r="D19" s="5"/>
      <c r="E19" s="5"/>
      <c r="F19" s="21"/>
      <c r="G19" s="22">
        <f>(H11+H5)*0.03</f>
        <v>3.865735714875</v>
      </c>
      <c r="H19" s="22">
        <f>D19+E19+G19</f>
        <v>3.865735714875</v>
      </c>
      <c r="I19" s="3" t="s">
        <v>30</v>
      </c>
      <c r="J19" s="8"/>
      <c r="K19" s="8"/>
    </row>
    <row r="20" spans="1:11" ht="26.1" customHeight="1">
      <c r="A20" s="5" t="s">
        <v>39</v>
      </c>
      <c r="B20" s="6" t="s">
        <v>40</v>
      </c>
      <c r="C20" s="2"/>
      <c r="D20" s="7">
        <f>D5</f>
        <v>116.96550000000001</v>
      </c>
      <c r="E20" s="7"/>
      <c r="F20" s="7">
        <f>F5</f>
        <v>0</v>
      </c>
      <c r="G20" s="22">
        <f>G19+G11</f>
        <v>15.758092877375002</v>
      </c>
      <c r="H20" s="22">
        <v>132.72999999999999</v>
      </c>
      <c r="I20" s="8"/>
      <c r="J20" s="8"/>
      <c r="K20" s="8"/>
    </row>
    <row r="21" spans="1:11" ht="14.25" customHeight="1">
      <c r="A21" s="23"/>
      <c r="B21" s="24"/>
      <c r="C21" s="24"/>
      <c r="D21" s="24"/>
      <c r="E21" s="24"/>
      <c r="F21" s="24"/>
      <c r="G21" s="24"/>
      <c r="H21" s="24"/>
    </row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</sheetData>
  <mergeCells count="7">
    <mergeCell ref="A1:K1"/>
    <mergeCell ref="A2:H2"/>
    <mergeCell ref="D3:H3"/>
    <mergeCell ref="I3:K3"/>
    <mergeCell ref="A3:A4"/>
    <mergeCell ref="B3:B4"/>
    <mergeCell ref="C3:C4"/>
  </mergeCells>
  <phoneticPr fontId="4" type="noConversion"/>
  <pageMargins left="0.55000000000000004" right="0.55000000000000004" top="0.78680555555555598" bottom="0.98402777777777795" header="0.51180555555555596" footer="0.51180555555555596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(2)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马军</cp:lastModifiedBy>
  <cp:lastPrinted>2019-10-21T06:22:56Z</cp:lastPrinted>
  <dcterms:created xsi:type="dcterms:W3CDTF">2011-04-08T20:55:00Z</dcterms:created>
  <dcterms:modified xsi:type="dcterms:W3CDTF">2019-10-25T06:59:03Z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