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840"/>
  </bookViews>
  <sheets>
    <sheet name="总表 (2)" sheetId="1" r:id="rId1"/>
  </sheets>
  <calcPr calcId="144525"/>
</workbook>
</file>

<file path=xl/sharedStrings.xml><?xml version="1.0" encoding="utf-8"?>
<sst xmlns="http://schemas.openxmlformats.org/spreadsheetml/2006/main" count="75" uniqueCount="52">
  <si>
    <t>综合概算表</t>
  </si>
  <si>
    <t>工程名称：红寺堡区大河乡大河村黄花菜晾晒场项目</t>
  </si>
  <si>
    <t>序号</t>
  </si>
  <si>
    <t>工程或费用名称</t>
  </si>
  <si>
    <t>工程量(m2/m)</t>
  </si>
  <si>
    <t>概算金额（万元）</t>
  </si>
  <si>
    <t>技术经济指标（元）</t>
  </si>
  <si>
    <t>土建工程费</t>
  </si>
  <si>
    <t>设备购置费</t>
  </si>
  <si>
    <t>安装工程费</t>
  </si>
  <si>
    <t>其它费用</t>
  </si>
  <si>
    <t>合计</t>
  </si>
  <si>
    <t>单位</t>
  </si>
  <si>
    <t>数量</t>
  </si>
  <si>
    <t>指标</t>
  </si>
  <si>
    <t>一</t>
  </si>
  <si>
    <t>建筑工程费用</t>
  </si>
  <si>
    <t>1</t>
  </si>
  <si>
    <t>晾晒棚</t>
  </si>
  <si>
    <t>m2</t>
  </si>
  <si>
    <t>2</t>
  </si>
  <si>
    <t>锅炉房与蒸房</t>
  </si>
  <si>
    <t>（1）</t>
  </si>
  <si>
    <t>锅炉房与蒸房-土建</t>
  </si>
  <si>
    <t>（2）</t>
  </si>
  <si>
    <t>锅炉房与蒸房-给排水及消防</t>
  </si>
  <si>
    <t>（3）</t>
  </si>
  <si>
    <t>锅炉房与蒸房-电气</t>
  </si>
  <si>
    <t>3</t>
  </si>
  <si>
    <t>室外附属</t>
  </si>
  <si>
    <t>室外硬化</t>
  </si>
  <si>
    <t>室外电气</t>
  </si>
  <si>
    <t>室外给排水土建</t>
  </si>
  <si>
    <t>（4）</t>
  </si>
  <si>
    <t>室外给排水安装</t>
  </si>
  <si>
    <t>二</t>
  </si>
  <si>
    <t>锅炉（含防护棚）</t>
  </si>
  <si>
    <t>套</t>
  </si>
  <si>
    <t>烘干设备</t>
  </si>
  <si>
    <t>三</t>
  </si>
  <si>
    <t>工程监理费</t>
  </si>
  <si>
    <t>万元</t>
  </si>
  <si>
    <t>工程量清单、控制价编制及结算审核费</t>
  </si>
  <si>
    <t>地质勘测定界费</t>
  </si>
  <si>
    <t>方案编制及评审费</t>
  </si>
  <si>
    <t>设计费</t>
  </si>
  <si>
    <t>设计审查费</t>
  </si>
  <si>
    <t>项目建设管理费</t>
  </si>
  <si>
    <t>四</t>
  </si>
  <si>
    <t>预备费(3%)</t>
  </si>
  <si>
    <t>五</t>
  </si>
  <si>
    <t>总投资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</si>
</sst>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  <numFmt numFmtId="44" formatCode="_ &quot;￥&quot;* #,##0.00_ ;_ &quot;￥&quot;* \-#,##0.00_ ;_ &quot;￥&quot;* &quot;-&quot;??_ ;_ @_ "/>
    <numFmt numFmtId="178" formatCode="0.0_ "/>
  </numFmts>
  <fonts count="23"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10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9" borderId="8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22" fillId="18" borderId="5" applyNumberFormat="0" applyAlignment="0" applyProtection="0">
      <alignment vertical="center"/>
    </xf>
    <xf numFmtId="0" fontId="17" fillId="26" borderId="10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7" fontId="2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>
      <alignment vertical="center"/>
    </xf>
    <xf numFmtId="0" fontId="0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>
      <alignment vertical="center"/>
    </xf>
    <xf numFmtId="178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>
      <alignment vertical="center"/>
    </xf>
    <xf numFmtId="178" fontId="0" fillId="0" borderId="1" xfId="0" applyNumberFormat="1" applyFont="1" applyBorder="1">
      <alignment vertical="center"/>
    </xf>
    <xf numFmtId="10" fontId="0" fillId="0" borderId="1" xfId="0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tabSelected="1" zoomScale="75" zoomScaleNormal="75" workbookViewId="0">
      <selection activeCell="A2" sqref="A2:H2"/>
    </sheetView>
  </sheetViews>
  <sheetFormatPr defaultColWidth="9" defaultRowHeight="14.25"/>
  <cols>
    <col min="1" max="1" width="5.5" style="1" customWidth="1"/>
    <col min="2" max="2" width="28.375" customWidth="1"/>
    <col min="3" max="3" width="8.875" hidden="1"/>
    <col min="4" max="4" width="13.5" customWidth="1"/>
    <col min="5" max="5" width="12.375" customWidth="1"/>
    <col min="6" max="6" width="11.625" customWidth="1"/>
    <col min="7" max="7" width="10.875" customWidth="1"/>
    <col min="8" max="8" width="12" customWidth="1"/>
    <col min="9" max="9" width="8.5" customWidth="1"/>
    <col min="10" max="10" width="10" customWidth="1"/>
    <col min="11" max="11" width="11" customWidth="1"/>
    <col min="13" max="13" width="12.625" customWidth="1"/>
    <col min="14" max="14" width="10.375" customWidth="1"/>
  </cols>
  <sheetData>
    <row r="1" ht="35.2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6.2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2.5" customHeight="1" spans="1:11">
      <c r="A3" s="4" t="s">
        <v>2</v>
      </c>
      <c r="B3" s="4" t="s">
        <v>3</v>
      </c>
      <c r="C3" s="5" t="s">
        <v>4</v>
      </c>
      <c r="D3" s="4" t="s">
        <v>5</v>
      </c>
      <c r="E3" s="4"/>
      <c r="F3" s="4"/>
      <c r="G3" s="4"/>
      <c r="H3" s="4"/>
      <c r="I3" s="18" t="s">
        <v>6</v>
      </c>
      <c r="J3" s="19"/>
      <c r="K3" s="20"/>
    </row>
    <row r="4" ht="22.5" customHeight="1" spans="1:11">
      <c r="A4" s="4"/>
      <c r="B4" s="4"/>
      <c r="C4" s="5"/>
      <c r="D4" s="4" t="s">
        <v>7</v>
      </c>
      <c r="E4" s="5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</row>
    <row r="5" ht="26.1" customHeight="1" spans="1:11">
      <c r="A5" s="6" t="s">
        <v>15</v>
      </c>
      <c r="B5" s="7" t="s">
        <v>16</v>
      </c>
      <c r="C5" s="6"/>
      <c r="D5" s="8">
        <f>D6+D7+D11</f>
        <v>88.9278</v>
      </c>
      <c r="E5" s="8"/>
      <c r="F5" s="8">
        <f>F7+F11</f>
        <v>13.4767</v>
      </c>
      <c r="G5" s="6"/>
      <c r="H5" s="8">
        <f>D5+F5</f>
        <v>102.4045</v>
      </c>
      <c r="I5" s="13"/>
      <c r="J5" s="13"/>
      <c r="K5" s="13"/>
    </row>
    <row r="6" ht="29.1" customHeight="1" spans="1:11">
      <c r="A6" s="9" t="s">
        <v>17</v>
      </c>
      <c r="B6" s="10" t="s">
        <v>18</v>
      </c>
      <c r="C6" s="4">
        <v>20.68</v>
      </c>
      <c r="D6" s="8">
        <v>22.4504</v>
      </c>
      <c r="E6" s="8"/>
      <c r="F6" s="6"/>
      <c r="G6" s="6"/>
      <c r="H6" s="8">
        <f>D6</f>
        <v>22.4504</v>
      </c>
      <c r="I6" s="21" t="s">
        <v>19</v>
      </c>
      <c r="J6" s="8">
        <v>240</v>
      </c>
      <c r="K6" s="22">
        <f>H6/J6*10000</f>
        <v>935.433333333333</v>
      </c>
    </row>
    <row r="7" ht="29.1" customHeight="1" spans="1:11">
      <c r="A7" s="9" t="s">
        <v>20</v>
      </c>
      <c r="B7" s="10" t="s">
        <v>21</v>
      </c>
      <c r="C7" s="4"/>
      <c r="D7" s="8">
        <f>D8</f>
        <v>14.0121</v>
      </c>
      <c r="E7" s="8"/>
      <c r="F7" s="8">
        <f>F9+F10</f>
        <v>1.1457</v>
      </c>
      <c r="G7" s="6"/>
      <c r="H7" s="8">
        <f>F7+D7</f>
        <v>15.1578</v>
      </c>
      <c r="I7" s="21" t="s">
        <v>19</v>
      </c>
      <c r="J7" s="8">
        <v>109</v>
      </c>
      <c r="K7" s="22">
        <f t="shared" ref="K7:K15" si="0">H7/J7*10000</f>
        <v>1390.62385321101</v>
      </c>
    </row>
    <row r="8" ht="29.1" customHeight="1" spans="1:11">
      <c r="A8" s="9" t="s">
        <v>22</v>
      </c>
      <c r="B8" s="10" t="s">
        <v>23</v>
      </c>
      <c r="C8" s="4">
        <v>20.68</v>
      </c>
      <c r="D8" s="11">
        <v>14.0121</v>
      </c>
      <c r="E8" s="11"/>
      <c r="F8" s="11"/>
      <c r="G8" s="4"/>
      <c r="H8" s="11">
        <v>14.01</v>
      </c>
      <c r="I8" s="23" t="s">
        <v>19</v>
      </c>
      <c r="J8" s="11">
        <v>109</v>
      </c>
      <c r="K8" s="24">
        <f t="shared" si="0"/>
        <v>1285.32110091743</v>
      </c>
    </row>
    <row r="9" ht="29.1" customHeight="1" spans="1:11">
      <c r="A9" s="9" t="s">
        <v>24</v>
      </c>
      <c r="B9" s="10" t="s">
        <v>25</v>
      </c>
      <c r="C9" s="4">
        <v>20.68</v>
      </c>
      <c r="D9" s="11"/>
      <c r="E9" s="11"/>
      <c r="F9" s="11">
        <v>0.3522</v>
      </c>
      <c r="G9" s="4"/>
      <c r="H9" s="11">
        <v>0.35</v>
      </c>
      <c r="I9" s="23" t="s">
        <v>19</v>
      </c>
      <c r="J9" s="11">
        <v>109</v>
      </c>
      <c r="K9" s="24">
        <f t="shared" si="0"/>
        <v>32.1100917431193</v>
      </c>
    </row>
    <row r="10" ht="29.1" customHeight="1" spans="1:11">
      <c r="A10" s="9" t="s">
        <v>26</v>
      </c>
      <c r="B10" s="10" t="s">
        <v>27</v>
      </c>
      <c r="C10" s="4">
        <v>20.68</v>
      </c>
      <c r="D10" s="11"/>
      <c r="E10" s="11"/>
      <c r="F10" s="11">
        <v>0.7935</v>
      </c>
      <c r="G10" s="4"/>
      <c r="H10" s="11">
        <v>0.79</v>
      </c>
      <c r="I10" s="23" t="s">
        <v>19</v>
      </c>
      <c r="J10" s="11">
        <v>109</v>
      </c>
      <c r="K10" s="24">
        <f t="shared" si="0"/>
        <v>72.4770642201835</v>
      </c>
    </row>
    <row r="11" ht="29.1" customHeight="1" spans="1:11">
      <c r="A11" s="9" t="s">
        <v>28</v>
      </c>
      <c r="B11" s="10" t="s">
        <v>29</v>
      </c>
      <c r="C11" s="4"/>
      <c r="D11" s="8">
        <f>D12+D14</f>
        <v>52.4653</v>
      </c>
      <c r="E11" s="8"/>
      <c r="F11" s="8">
        <f>F13+F15</f>
        <v>12.331</v>
      </c>
      <c r="G11" s="6"/>
      <c r="H11" s="8">
        <f>D11+F11</f>
        <v>64.7963</v>
      </c>
      <c r="I11" s="21"/>
      <c r="J11" s="8"/>
      <c r="K11" s="24"/>
    </row>
    <row r="12" ht="29.1" customHeight="1" spans="1:11">
      <c r="A12" s="9" t="s">
        <v>22</v>
      </c>
      <c r="B12" s="10" t="s">
        <v>30</v>
      </c>
      <c r="C12" s="4">
        <v>20.68</v>
      </c>
      <c r="D12" s="11">
        <v>51.555</v>
      </c>
      <c r="E12" s="11"/>
      <c r="F12" s="11"/>
      <c r="G12" s="4"/>
      <c r="H12" s="11">
        <f>D12</f>
        <v>51.555</v>
      </c>
      <c r="I12" s="23" t="s">
        <v>19</v>
      </c>
      <c r="J12" s="11">
        <v>4157.15</v>
      </c>
      <c r="K12" s="24">
        <f t="shared" si="0"/>
        <v>124.015250832902</v>
      </c>
    </row>
    <row r="13" ht="29.1" customHeight="1" spans="1:11">
      <c r="A13" s="9" t="s">
        <v>24</v>
      </c>
      <c r="B13" s="10" t="s">
        <v>31</v>
      </c>
      <c r="C13" s="4">
        <v>20.68</v>
      </c>
      <c r="D13" s="11"/>
      <c r="E13" s="11"/>
      <c r="F13" s="11">
        <v>12</v>
      </c>
      <c r="G13" s="4"/>
      <c r="H13" s="11">
        <f>F13</f>
        <v>12</v>
      </c>
      <c r="I13" s="23" t="s">
        <v>19</v>
      </c>
      <c r="J13" s="11">
        <v>4157.15</v>
      </c>
      <c r="K13" s="24">
        <f t="shared" si="0"/>
        <v>28.8659297836258</v>
      </c>
    </row>
    <row r="14" ht="29.1" customHeight="1" spans="1:11">
      <c r="A14" s="9" t="s">
        <v>26</v>
      </c>
      <c r="B14" s="10" t="s">
        <v>32</v>
      </c>
      <c r="C14" s="4">
        <v>20.68</v>
      </c>
      <c r="D14" s="11">
        <v>0.9103</v>
      </c>
      <c r="E14" s="11"/>
      <c r="F14" s="11"/>
      <c r="G14" s="4"/>
      <c r="H14" s="11">
        <f>D14</f>
        <v>0.9103</v>
      </c>
      <c r="I14" s="23" t="s">
        <v>19</v>
      </c>
      <c r="J14" s="11">
        <v>4157.15</v>
      </c>
      <c r="K14" s="24">
        <f t="shared" si="0"/>
        <v>2.18972132350288</v>
      </c>
    </row>
    <row r="15" ht="29.1" customHeight="1" spans="1:11">
      <c r="A15" s="9" t="s">
        <v>33</v>
      </c>
      <c r="B15" s="10" t="s">
        <v>34</v>
      </c>
      <c r="C15" s="4">
        <v>20.68</v>
      </c>
      <c r="D15" s="11"/>
      <c r="E15" s="11"/>
      <c r="F15" s="11">
        <v>0.331</v>
      </c>
      <c r="G15" s="4"/>
      <c r="H15" s="11">
        <v>0.33</v>
      </c>
      <c r="I15" s="23" t="s">
        <v>19</v>
      </c>
      <c r="J15" s="11">
        <v>4157.15</v>
      </c>
      <c r="K15" s="24">
        <f t="shared" si="0"/>
        <v>0.79381306904971</v>
      </c>
    </row>
    <row r="16" ht="26.1" customHeight="1" spans="1:11">
      <c r="A16" s="6" t="s">
        <v>35</v>
      </c>
      <c r="B16" s="7" t="s">
        <v>8</v>
      </c>
      <c r="C16" s="6"/>
      <c r="D16" s="8"/>
      <c r="E16" s="8">
        <f>E17+E18</f>
        <v>34</v>
      </c>
      <c r="F16" s="8"/>
      <c r="G16" s="6"/>
      <c r="H16" s="8">
        <f>E16</f>
        <v>34</v>
      </c>
      <c r="I16" s="13"/>
      <c r="J16" s="13"/>
      <c r="K16" s="13"/>
    </row>
    <row r="17" ht="29.1" customHeight="1" spans="1:11">
      <c r="A17" s="9" t="s">
        <v>17</v>
      </c>
      <c r="B17" s="10" t="s">
        <v>36</v>
      </c>
      <c r="C17" s="4">
        <v>20.68</v>
      </c>
      <c r="D17" s="11"/>
      <c r="E17" s="11">
        <v>14</v>
      </c>
      <c r="F17" s="11"/>
      <c r="G17" s="4"/>
      <c r="H17" s="11">
        <f>E17</f>
        <v>14</v>
      </c>
      <c r="I17" s="23" t="s">
        <v>37</v>
      </c>
      <c r="J17" s="11">
        <v>1</v>
      </c>
      <c r="K17" s="25">
        <f>H17/J17*10000</f>
        <v>140000</v>
      </c>
    </row>
    <row r="18" ht="29.1" customHeight="1" spans="1:11">
      <c r="A18" s="9" t="s">
        <v>20</v>
      </c>
      <c r="B18" s="10" t="s">
        <v>38</v>
      </c>
      <c r="C18" s="4">
        <v>20.68</v>
      </c>
      <c r="D18" s="11"/>
      <c r="E18" s="11">
        <v>20</v>
      </c>
      <c r="F18" s="11"/>
      <c r="G18" s="4"/>
      <c r="H18" s="11">
        <f>E18</f>
        <v>20</v>
      </c>
      <c r="I18" s="23" t="s">
        <v>37</v>
      </c>
      <c r="J18" s="11">
        <v>2</v>
      </c>
      <c r="K18" s="25">
        <f>H18/J18*10000</f>
        <v>100000</v>
      </c>
    </row>
    <row r="19" ht="26.1" customHeight="1" spans="1:11">
      <c r="A19" s="6" t="s">
        <v>39</v>
      </c>
      <c r="B19" s="7" t="s">
        <v>10</v>
      </c>
      <c r="C19" s="6"/>
      <c r="D19" s="6"/>
      <c r="E19" s="6"/>
      <c r="F19" s="6"/>
      <c r="G19" s="8">
        <f>H19</f>
        <v>13.53</v>
      </c>
      <c r="H19" s="8">
        <f>SUM(H20:H26)</f>
        <v>13.53</v>
      </c>
      <c r="I19" s="13"/>
      <c r="J19" s="13"/>
      <c r="K19" s="13"/>
    </row>
    <row r="20" ht="26.1" customHeight="1" spans="1:11">
      <c r="A20" s="4">
        <v>1</v>
      </c>
      <c r="B20" s="12" t="s">
        <v>40</v>
      </c>
      <c r="C20" s="4"/>
      <c r="D20" s="4"/>
      <c r="E20" s="4"/>
      <c r="F20" s="13"/>
      <c r="G20" s="11">
        <v>2.73</v>
      </c>
      <c r="H20" s="11">
        <f t="shared" ref="H20:H26" si="1">G20</f>
        <v>2.73</v>
      </c>
      <c r="I20" s="4" t="s">
        <v>41</v>
      </c>
      <c r="J20" s="11">
        <f>H5+H16</f>
        <v>136.4045</v>
      </c>
      <c r="K20" s="26">
        <v>0.02</v>
      </c>
    </row>
    <row r="21" ht="35.1" customHeight="1" spans="1:11">
      <c r="A21" s="4">
        <v>2</v>
      </c>
      <c r="B21" s="14" t="s">
        <v>42</v>
      </c>
      <c r="C21" s="4"/>
      <c r="D21" s="4"/>
      <c r="E21" s="4"/>
      <c r="F21" s="13"/>
      <c r="G21" s="11">
        <v>1.06</v>
      </c>
      <c r="H21" s="11">
        <f t="shared" si="1"/>
        <v>1.06</v>
      </c>
      <c r="I21" s="4" t="s">
        <v>41</v>
      </c>
      <c r="J21" s="11">
        <f>J20</f>
        <v>136.4045</v>
      </c>
      <c r="K21" s="26">
        <v>0.0078</v>
      </c>
    </row>
    <row r="22" ht="26.1" customHeight="1" spans="1:11">
      <c r="A22" s="4">
        <v>3</v>
      </c>
      <c r="B22" s="12" t="s">
        <v>43</v>
      </c>
      <c r="C22" s="4"/>
      <c r="D22" s="4"/>
      <c r="E22" s="4"/>
      <c r="F22" s="13"/>
      <c r="G22" s="11">
        <v>2</v>
      </c>
      <c r="H22" s="11">
        <f t="shared" si="1"/>
        <v>2</v>
      </c>
      <c r="I22" s="4" t="s">
        <v>41</v>
      </c>
      <c r="J22" s="11">
        <f>J21</f>
        <v>136.4045</v>
      </c>
      <c r="K22" s="26">
        <f>H22/J22</f>
        <v>0.0146622728722293</v>
      </c>
    </row>
    <row r="23" ht="26.1" customHeight="1" spans="1:11">
      <c r="A23" s="4">
        <v>4</v>
      </c>
      <c r="B23" s="12" t="s">
        <v>44</v>
      </c>
      <c r="C23" s="4"/>
      <c r="D23" s="4"/>
      <c r="E23" s="4"/>
      <c r="F23" s="13"/>
      <c r="G23" s="11">
        <v>1.36</v>
      </c>
      <c r="H23" s="11">
        <f t="shared" si="1"/>
        <v>1.36</v>
      </c>
      <c r="I23" s="4" t="s">
        <v>41</v>
      </c>
      <c r="J23" s="11">
        <f>J21</f>
        <v>136.4045</v>
      </c>
      <c r="K23" s="26">
        <v>0.01</v>
      </c>
    </row>
    <row r="24" ht="26.1" customHeight="1" spans="1:11">
      <c r="A24" s="4">
        <v>5</v>
      </c>
      <c r="B24" s="12" t="s">
        <v>45</v>
      </c>
      <c r="C24" s="4"/>
      <c r="D24" s="4"/>
      <c r="E24" s="4"/>
      <c r="F24" s="13"/>
      <c r="G24" s="11">
        <v>3.41</v>
      </c>
      <c r="H24" s="11">
        <f t="shared" si="1"/>
        <v>3.41</v>
      </c>
      <c r="I24" s="4" t="s">
        <v>41</v>
      </c>
      <c r="J24" s="11">
        <f>J23</f>
        <v>136.4045</v>
      </c>
      <c r="K24" s="26">
        <v>0.025</v>
      </c>
    </row>
    <row r="25" ht="26.1" customHeight="1" spans="1:11">
      <c r="A25" s="4">
        <v>6</v>
      </c>
      <c r="B25" s="12" t="s">
        <v>46</v>
      </c>
      <c r="C25" s="4"/>
      <c r="D25" s="4"/>
      <c r="E25" s="4"/>
      <c r="F25" s="13"/>
      <c r="G25" s="11">
        <v>0.24</v>
      </c>
      <c r="H25" s="11">
        <f t="shared" si="1"/>
        <v>0.24</v>
      </c>
      <c r="I25" s="4" t="s">
        <v>41</v>
      </c>
      <c r="J25" s="11">
        <f>H24</f>
        <v>3.41</v>
      </c>
      <c r="K25" s="26">
        <v>0.071</v>
      </c>
    </row>
    <row r="26" ht="26.1" customHeight="1" spans="1:11">
      <c r="A26" s="4">
        <v>7</v>
      </c>
      <c r="B26" s="12" t="s">
        <v>47</v>
      </c>
      <c r="C26" s="4"/>
      <c r="D26" s="4"/>
      <c r="E26" s="4"/>
      <c r="F26" s="13"/>
      <c r="G26" s="11">
        <v>2.73</v>
      </c>
      <c r="H26" s="11">
        <f t="shared" si="1"/>
        <v>2.73</v>
      </c>
      <c r="I26" s="4" t="s">
        <v>41</v>
      </c>
      <c r="J26" s="11">
        <f>J24</f>
        <v>136.4045</v>
      </c>
      <c r="K26" s="26">
        <v>0.02</v>
      </c>
    </row>
    <row r="27" ht="26.1" customHeight="1" spans="1:11">
      <c r="A27" s="6" t="s">
        <v>48</v>
      </c>
      <c r="B27" s="7" t="s">
        <v>49</v>
      </c>
      <c r="C27" s="6"/>
      <c r="D27" s="6"/>
      <c r="E27" s="6"/>
      <c r="F27" s="7"/>
      <c r="G27" s="15">
        <f>(H19+H5)*0.03</f>
        <v>3.478035</v>
      </c>
      <c r="H27" s="15">
        <f>D27+E27+G27</f>
        <v>3.478035</v>
      </c>
      <c r="I27" s="4" t="s">
        <v>41</v>
      </c>
      <c r="J27" s="13"/>
      <c r="K27" s="13"/>
    </row>
    <row r="28" ht="26.1" customHeight="1" spans="1:11">
      <c r="A28" s="6"/>
      <c r="B28" s="7"/>
      <c r="C28" s="4"/>
      <c r="D28" s="4"/>
      <c r="E28" s="4"/>
      <c r="F28" s="4"/>
      <c r="G28" s="16"/>
      <c r="H28" s="16"/>
      <c r="I28" s="13"/>
      <c r="J28" s="13"/>
      <c r="K28" s="13"/>
    </row>
    <row r="29" ht="26.1" customHeight="1" spans="1:11">
      <c r="A29" s="6" t="s">
        <v>50</v>
      </c>
      <c r="B29" s="7" t="s">
        <v>51</v>
      </c>
      <c r="C29" s="4"/>
      <c r="D29" s="8">
        <f>D5</f>
        <v>88.9278</v>
      </c>
      <c r="E29" s="8">
        <f>E16</f>
        <v>34</v>
      </c>
      <c r="F29" s="8">
        <f>F5</f>
        <v>13.4767</v>
      </c>
      <c r="G29" s="15">
        <f>G27+G19</f>
        <v>17.008035</v>
      </c>
      <c r="H29" s="15">
        <f>SUM(D29:G29)</f>
        <v>153.412535</v>
      </c>
      <c r="I29" s="13"/>
      <c r="J29" s="13"/>
      <c r="K29" s="13"/>
    </row>
    <row r="30" customHeight="1" spans="2:8">
      <c r="B30" s="17"/>
      <c r="C30" s="17"/>
      <c r="D30" s="17"/>
      <c r="E30" s="17"/>
      <c r="F30" s="17"/>
      <c r="G30" s="17"/>
      <c r="H30" s="17"/>
    </row>
    <row r="31" customHeight="1"/>
    <row r="32" customHeight="1"/>
    <row r="33" customHeight="1"/>
    <row r="34" customHeight="1"/>
    <row r="35" customHeight="1"/>
    <row r="36" customHeight="1"/>
  </sheetData>
  <mergeCells count="7">
    <mergeCell ref="A1:K1"/>
    <mergeCell ref="A2:H2"/>
    <mergeCell ref="D3:H3"/>
    <mergeCell ref="I3:K3"/>
    <mergeCell ref="A3:A4"/>
    <mergeCell ref="B3:B4"/>
    <mergeCell ref="C3:C4"/>
  </mergeCells>
  <pageMargins left="0.55" right="0.55" top="0.786805555555556" bottom="0.984027777777778" header="0.511805555555556" footer="0.511805555555556"/>
  <pageSetup paperSize="9" fitToWidth="0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韩婉玲</cp:lastModifiedBy>
  <dcterms:created xsi:type="dcterms:W3CDTF">2011-04-08T20:55:00Z</dcterms:created>
  <cp:lastPrinted>2019-09-22T07:49:00Z</cp:lastPrinted>
  <dcterms:modified xsi:type="dcterms:W3CDTF">2019-10-25T01:09:17Z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